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Plan de Cuentas" sheetId="2" state="visible" r:id="rId4"/>
    <sheet name="Libro Diario" sheetId="3" state="visible" r:id="rId5"/>
    <sheet name="Libro Mayor" sheetId="4" state="visible" r:id="rId6"/>
    <sheet name="Balance Comprobació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<sst xmlns="http://schemas.openxmlformats.org/spreadsheetml/2006/main" count="245" uniqueCount="123">
  <si>
    <t xml:space="preserve">Sistema Contable Básico — Rukaifin</t>
  </si>
  <si>
    <t xml:space="preserve">Libro Diario · Libro Mayor · Balance de Comprobación (8 columnas)</t>
  </si>
  <si>
    <t xml:space="preserve">¿Cómo funciona?</t>
  </si>
  <si>
    <t xml:space="preserve">1.</t>
  </si>
  <si>
    <t xml:space="preserve">Revisa y ajusta el 'Plan de Cuentas' a tu negocio (puedes agregar cuentas nuevas respetando la numeración por tipo).</t>
  </si>
  <si>
    <t xml:space="preserve">2.</t>
  </si>
  <si>
    <t xml:space="preserve">Registra cada movimiento en 'Libro Diario': una fila por cada cuenta que participa. El Debe y el Haber de cada transacción deben sumar igual (partida doble).</t>
  </si>
  <si>
    <t xml:space="preserve">3.</t>
  </si>
  <si>
    <t xml:space="preserve">'Libro Mayor' y 'Balance de Comprobación' se actualizan solos con fórmulas — no toques esas hojas salvo las celdas amarillas.</t>
  </si>
  <si>
    <t xml:space="preserve">4.</t>
  </si>
  <si>
    <t xml:space="preserve">En 'Balance de Comprobación' revisa la fila de Comprobación: si dice OK, tu contabilidad está cuadrada.</t>
  </si>
  <si>
    <t xml:space="preserve">Código de colores</t>
  </si>
  <si>
    <t xml:space="preserve">Amarillo</t>
  </si>
  <si>
    <t xml:space="preserve">Celdas que debes completar tú (datos de tu negocio).</t>
  </si>
  <si>
    <t xml:space="preserve">Azul</t>
  </si>
  <si>
    <t xml:space="preserve">Valores fijos / ingresados a mano.</t>
  </si>
  <si>
    <t xml:space="preserve">Negro</t>
  </si>
  <si>
    <t xml:space="preserve">Fórmulas — no editar.</t>
  </si>
  <si>
    <t xml:space="preserve">Notas</t>
  </si>
  <si>
    <t xml:space="preserve">•</t>
  </si>
  <si>
    <t xml:space="preserve">Plan de cuentas basado en clasificación chilena estándar (Activo / Pasivo / Patrimonio / Ingreso / Gasto). Ajusta nombres según tu rubro.</t>
  </si>
  <si>
    <t xml:space="preserve">El Libro Diario tiene espacio hasta la fila 300; si necesitas más filas, arrastra las fórmulas de Libro Mayor y Balance hacia abajo (usan SUMIFS sobre todo el rango del Diario).</t>
  </si>
  <si>
    <t xml:space="preserve">Esta planilla es una base de trabajo (control interno). No reemplaza la contabilidad formal ante el SII para efectos tributarios — para eso necesitas un sistema autorizado o tu contador.</t>
  </si>
  <si>
    <t xml:space="preserve">¿Necesitas más?</t>
  </si>
  <si>
    <t xml:space="preserve">Esta versión básica te muestra si tu contabilidad cuadra. La versión PRO agrega Estado de Resultados, Balance General, Dashboard con gráficos y multiempresa — escríbenos por WhatsApp para conseguirla.</t>
  </si>
  <si>
    <t xml:space="preserve">Inversiones Rukaifin SpA · ANIPRO Solutions</t>
  </si>
  <si>
    <t xml:space="preserve">Plan de Cuentas</t>
  </si>
  <si>
    <t xml:space="preserve">Ajusta, agrega o elimina cuentas según tu negocio. Respeta el rango numérico por tipo.</t>
  </si>
  <si>
    <t xml:space="preserve">Código</t>
  </si>
  <si>
    <t xml:space="preserve">Cuenta</t>
  </si>
  <si>
    <t xml:space="preserve">Tipo</t>
  </si>
  <si>
    <t xml:space="preserve">Naturaleza</t>
  </si>
  <si>
    <t xml:space="preserve">Clasificación</t>
  </si>
  <si>
    <t xml:space="preserve">Caja</t>
  </si>
  <si>
    <t xml:space="preserve">Activo</t>
  </si>
  <si>
    <t xml:space="preserve">Deudora</t>
  </si>
  <si>
    <t xml:space="preserve">Circulante</t>
  </si>
  <si>
    <t xml:space="preserve">Banco</t>
  </si>
  <si>
    <t xml:space="preserve">Clientes por Cobrar</t>
  </si>
  <si>
    <t xml:space="preserve">IVA Crédito Fiscal</t>
  </si>
  <si>
    <t xml:space="preserve">Existencias / Inventario</t>
  </si>
  <si>
    <t xml:space="preserve">Documentos por Cobrar</t>
  </si>
  <si>
    <t xml:space="preserve">Muebles y Equipos</t>
  </si>
  <si>
    <t xml:space="preserve">Fijo</t>
  </si>
  <si>
    <t xml:space="preserve">Vehículos</t>
  </si>
  <si>
    <t xml:space="preserve">Equipos Tecnológicos</t>
  </si>
  <si>
    <t xml:space="preserve">Depreciación Acumulada</t>
  </si>
  <si>
    <t xml:space="preserve">Acreedora</t>
  </si>
  <si>
    <t xml:space="preserve">Fijo (contra-cuenta)</t>
  </si>
  <si>
    <t xml:space="preserve">Proveedores</t>
  </si>
  <si>
    <t xml:space="preserve">Pasivo</t>
  </si>
  <si>
    <t xml:space="preserve">IVA Débito Fiscal</t>
  </si>
  <si>
    <t xml:space="preserve">PPM por Pagar</t>
  </si>
  <si>
    <t xml:space="preserve">Sueldos por Pagar</t>
  </si>
  <si>
    <t xml:space="preserve">Cotizaciones Previsionales por Pagar</t>
  </si>
  <si>
    <t xml:space="preserve">Préstamos Bancarios Corto Plazo</t>
  </si>
  <si>
    <t xml:space="preserve">Préstamos Bancarios Largo Plazo</t>
  </si>
  <si>
    <t xml:space="preserve">Largo Plazo</t>
  </si>
  <si>
    <t xml:space="preserve">Capital</t>
  </si>
  <si>
    <t xml:space="preserve">Patrimonio</t>
  </si>
  <si>
    <t xml:space="preserve">Utilidades Acumuladas</t>
  </si>
  <si>
    <t xml:space="preserve">Utilidad del Ejercicio</t>
  </si>
  <si>
    <t xml:space="preserve">Ventas</t>
  </si>
  <si>
    <t xml:space="preserve">Ingreso</t>
  </si>
  <si>
    <t xml:space="preserve">Operacional</t>
  </si>
  <si>
    <t xml:space="preserve">Ingresos por Servicios</t>
  </si>
  <si>
    <t xml:space="preserve">Otros Ingresos</t>
  </si>
  <si>
    <t xml:space="preserve">No Operacional</t>
  </si>
  <si>
    <t xml:space="preserve">Costo de Ventas</t>
  </si>
  <si>
    <t xml:space="preserve">Gasto</t>
  </si>
  <si>
    <t xml:space="preserve">Sueldos y Remuneraciones</t>
  </si>
  <si>
    <t xml:space="preserve">Arriendo</t>
  </si>
  <si>
    <t xml:space="preserve">Gastos Generales</t>
  </si>
  <si>
    <t xml:space="preserve">Servicios Básicos</t>
  </si>
  <si>
    <t xml:space="preserve">Honorarios y Asesorías</t>
  </si>
  <si>
    <t xml:space="preserve">Marketing y Publicidad</t>
  </si>
  <si>
    <t xml:space="preserve">Gastos Financieros</t>
  </si>
  <si>
    <t xml:space="preserve">Depreciación del Ejercicio</t>
  </si>
  <si>
    <t xml:space="preserve">Otros Gastos</t>
  </si>
  <si>
    <t xml:space="preserve">Retenciones de Terceros por Pagar</t>
  </si>
  <si>
    <t xml:space="preserve">Libro Diario</t>
  </si>
  <si>
    <t xml:space="preserve">Registra cada movimiento por partida doble: el Debe total y el Haber total de cada transacción deben ser iguales.</t>
  </si>
  <si>
    <t xml:space="preserve">N°</t>
  </si>
  <si>
    <t xml:space="preserve">Fecha</t>
  </si>
  <si>
    <t xml:space="preserve">Glosa</t>
  </si>
  <si>
    <t xml:space="preserve">Código Cta.</t>
  </si>
  <si>
    <t xml:space="preserve">Debe</t>
  </si>
  <si>
    <t xml:space="preserve">Haber</t>
  </si>
  <si>
    <t xml:space="preserve">2026-07-01</t>
  </si>
  <si>
    <t xml:space="preserve">Aporte de capital del socio en banco</t>
  </si>
  <si>
    <t xml:space="preserve">2026-07-03</t>
  </si>
  <si>
    <t xml:space="preserve">Compra de mercadería a crédito a proveedor</t>
  </si>
  <si>
    <t xml:space="preserve">2026-07-05</t>
  </si>
  <si>
    <t xml:space="preserve">Venta al contado con boleta</t>
  </si>
  <si>
    <t xml:space="preserve">2026-07-08</t>
  </si>
  <si>
    <t xml:space="preserve">Pago de arriendo del local</t>
  </si>
  <si>
    <t xml:space="preserve">2026-07-15</t>
  </si>
  <si>
    <t xml:space="preserve">Pago de sueldos del mes</t>
  </si>
  <si>
    <t xml:space="preserve">2026-07-18</t>
  </si>
  <si>
    <t xml:space="preserve">Pago de servicios básicos (luz, agua, internet)</t>
  </si>
  <si>
    <t xml:space="preserve">2026-07-20</t>
  </si>
  <si>
    <t xml:space="preserve">Venta de servicio a cliente, pago a 30 días</t>
  </si>
  <si>
    <t xml:space="preserve">TOTALES</t>
  </si>
  <si>
    <t xml:space="preserve">Comprobación (Debe = Haber)</t>
  </si>
  <si>
    <t xml:space="preserve">Libro Mayor</t>
  </si>
  <si>
    <t xml:space="preserve">Resumen automático por cuenta — no editar, se calcula desde 'Libro Diario'.</t>
  </si>
  <si>
    <t xml:space="preserve">Total Debe</t>
  </si>
  <si>
    <t xml:space="preserve">Total Haber</t>
  </si>
  <si>
    <t xml:space="preserve">Saldo Deudor</t>
  </si>
  <si>
    <t xml:space="preserve">Saldo Acreedor</t>
  </si>
  <si>
    <t xml:space="preserve">Balance de Comprobación y Saldos (8 Columnas)</t>
  </si>
  <si>
    <t xml:space="preserve">Sumas · Saldos · Inventario (Activo/Pasivo) · Resultado (Pérdida/Ganancia). No editar, se calcula solo.</t>
  </si>
  <si>
    <t xml:space="preserve">Sumas</t>
  </si>
  <si>
    <t xml:space="preserve">Saldos</t>
  </si>
  <si>
    <t xml:space="preserve">Inventario</t>
  </si>
  <si>
    <t xml:space="preserve">Resultado</t>
  </si>
  <si>
    <t xml:space="preserve">Deudor</t>
  </si>
  <si>
    <t xml:space="preserve">Acreedor</t>
  </si>
  <si>
    <t xml:space="preserve">Pérdida</t>
  </si>
  <si>
    <t xml:space="preserve">Ganancia</t>
  </si>
  <si>
    <t xml:space="preserve">Utilidad / (Pérdida) del Ejercicio (Ganancia - Pérdida)</t>
  </si>
  <si>
    <t xml:space="preserve">Comprobación 1: Sumas Debe = Sumas Haber</t>
  </si>
  <si>
    <t xml:space="preserve">Comprobación 2: Activo = Pasivo + Utilidad del Ejercicio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</si>
</sst>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-mm\-yyyy"/>
    <numFmt numFmtId="166" formatCode="\$#,##0;&quot;($&quot;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A4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D9E2F3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4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5.75" hidden="false" customHeight="true" outlineLevel="0" collapsed="false">
      <c r="A2" s="2" t="s">
        <v>1</v>
      </c>
      <c r="B2" s="2"/>
      <c r="C2" s="2"/>
    </row>
    <row r="4" customFormat="false" ht="7.5" hidden="false" customHeight="true" outlineLevel="0" collapsed="false">
      <c r="A4" s="3"/>
      <c r="B4" s="4"/>
    </row>
    <row r="5" customFormat="false" ht="7.5" hidden="false" customHeight="true" outlineLevel="0" collapsed="false">
      <c r="A5" s="5" t="s">
        <v>2</v>
      </c>
      <c r="B5" s="4"/>
    </row>
    <row r="6" customFormat="false" ht="36" hidden="false" customHeight="true" outlineLevel="0" collapsed="false">
      <c r="A6" s="3" t="s">
        <v>3</v>
      </c>
      <c r="B6" s="4" t="s">
        <v>4</v>
      </c>
    </row>
    <row r="7" customFormat="false" ht="36" hidden="false" customHeight="true" outlineLevel="0" collapsed="false">
      <c r="A7" s="3" t="s">
        <v>5</v>
      </c>
      <c r="B7" s="4" t="s">
        <v>6</v>
      </c>
    </row>
    <row r="8" customFormat="false" ht="36" hidden="false" customHeight="true" outlineLevel="0" collapsed="false">
      <c r="A8" s="3" t="s">
        <v>7</v>
      </c>
      <c r="B8" s="4" t="s">
        <v>8</v>
      </c>
    </row>
    <row r="9" customFormat="false" ht="36" hidden="false" customHeight="true" outlineLevel="0" collapsed="false">
      <c r="A9" s="3" t="s">
        <v>9</v>
      </c>
      <c r="B9" s="4" t="s">
        <v>10</v>
      </c>
    </row>
    <row r="10" customFormat="false" ht="7.5" hidden="false" customHeight="true" outlineLevel="0" collapsed="false">
      <c r="A10" s="3"/>
      <c r="B10" s="4"/>
    </row>
    <row r="11" customFormat="false" ht="7.5" hidden="false" customHeight="true" outlineLevel="0" collapsed="false">
      <c r="A11" s="5" t="s">
        <v>11</v>
      </c>
      <c r="B11" s="4"/>
    </row>
    <row r="12" customFormat="false" ht="21" hidden="false" customHeight="true" outlineLevel="0" collapsed="false">
      <c r="A12" s="3" t="s">
        <v>12</v>
      </c>
      <c r="B12" s="4" t="s">
        <v>13</v>
      </c>
    </row>
    <row r="13" customFormat="false" ht="21" hidden="false" customHeight="true" outlineLevel="0" collapsed="false">
      <c r="A13" s="3" t="s">
        <v>14</v>
      </c>
      <c r="B13" s="4" t="s">
        <v>15</v>
      </c>
    </row>
    <row r="14" customFormat="false" ht="21" hidden="false" customHeight="true" outlineLevel="0" collapsed="false">
      <c r="A14" s="3" t="s">
        <v>16</v>
      </c>
      <c r="B14" s="4" t="s">
        <v>17</v>
      </c>
    </row>
    <row r="15" customFormat="false" ht="7.5" hidden="false" customHeight="true" outlineLevel="0" collapsed="false">
      <c r="A15" s="3"/>
      <c r="B15" s="4"/>
    </row>
    <row r="16" customFormat="false" ht="7.5" hidden="false" customHeight="true" outlineLevel="0" collapsed="false">
      <c r="A16" s="5" t="s">
        <v>18</v>
      </c>
      <c r="B16" s="4"/>
    </row>
    <row r="17" customFormat="false" ht="36" hidden="false" customHeight="true" outlineLevel="0" collapsed="false">
      <c r="A17" s="3" t="s">
        <v>19</v>
      </c>
      <c r="B17" s="4" t="s">
        <v>20</v>
      </c>
    </row>
    <row r="18" customFormat="false" ht="51" hidden="false" customHeight="true" outlineLevel="0" collapsed="false">
      <c r="A18" s="3" t="s">
        <v>19</v>
      </c>
      <c r="B18" s="4" t="s">
        <v>21</v>
      </c>
    </row>
    <row r="19" customFormat="false" ht="51" hidden="false" customHeight="true" outlineLevel="0" collapsed="false">
      <c r="A19" s="3" t="s">
        <v>19</v>
      </c>
      <c r="B19" s="4" t="s">
        <v>22</v>
      </c>
    </row>
    <row r="20" customFormat="false" ht="7.5" hidden="false" customHeight="true" outlineLevel="0" collapsed="false">
      <c r="A20" s="3"/>
      <c r="B20" s="4"/>
    </row>
    <row r="21" customFormat="false" ht="7.5" hidden="false" customHeight="true" outlineLevel="0" collapsed="false">
      <c r="A21" s="5" t="s">
        <v>23</v>
      </c>
      <c r="B21" s="4"/>
    </row>
    <row r="22" customFormat="false" ht="51" hidden="false" customHeight="true" outlineLevel="0" collapsed="false">
      <c r="A22" s="3" t="s">
        <v>19</v>
      </c>
      <c r="B22" s="4" t="s">
        <v>24</v>
      </c>
    </row>
    <row r="24" customFormat="false" ht="15" hidden="false" customHeight="false" outlineLevel="0" collapsed="false">
      <c r="A24" s="6" t="s">
        <v>25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8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22"/>
  </cols>
  <sheetData>
    <row r="1" customFormat="false" ht="25.5" hidden="false" customHeight="true" outlineLevel="0" collapsed="false">
      <c r="A1" s="1" t="s">
        <v>26</v>
      </c>
      <c r="B1" s="1"/>
      <c r="C1" s="1"/>
      <c r="D1" s="1"/>
      <c r="E1" s="1"/>
    </row>
    <row r="2" customFormat="false" ht="15.75" hidden="false" customHeight="true" outlineLevel="0" collapsed="false">
      <c r="A2" s="2" t="s">
        <v>27</v>
      </c>
      <c r="B2" s="2"/>
      <c r="C2" s="2"/>
      <c r="D2" s="2"/>
      <c r="E2" s="2"/>
    </row>
    <row r="4" customFormat="false" ht="19.5" hidden="false" customHeight="true" outlineLevel="0" collapsed="false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</row>
    <row r="5" customFormat="false" ht="15" hidden="false" customHeight="false" outlineLevel="0" collapsed="false">
      <c r="A5" s="8" t="n">
        <v>1101</v>
      </c>
      <c r="B5" s="9" t="s">
        <v>33</v>
      </c>
      <c r="C5" s="8" t="s">
        <v>34</v>
      </c>
      <c r="D5" s="8" t="s">
        <v>35</v>
      </c>
      <c r="E5" s="9" t="s">
        <v>36</v>
      </c>
    </row>
    <row r="6" customFormat="false" ht="15" hidden="false" customHeight="false" outlineLevel="0" collapsed="false">
      <c r="A6" s="8" t="n">
        <v>1102</v>
      </c>
      <c r="B6" s="9" t="s">
        <v>37</v>
      </c>
      <c r="C6" s="8" t="s">
        <v>34</v>
      </c>
      <c r="D6" s="8" t="s">
        <v>35</v>
      </c>
      <c r="E6" s="9" t="s">
        <v>36</v>
      </c>
    </row>
    <row r="7" customFormat="false" ht="15" hidden="false" customHeight="false" outlineLevel="0" collapsed="false">
      <c r="A7" s="8" t="n">
        <v>1103</v>
      </c>
      <c r="B7" s="9" t="s">
        <v>38</v>
      </c>
      <c r="C7" s="8" t="s">
        <v>34</v>
      </c>
      <c r="D7" s="8" t="s">
        <v>35</v>
      </c>
      <c r="E7" s="9" t="s">
        <v>36</v>
      </c>
    </row>
    <row r="8" customFormat="false" ht="15" hidden="false" customHeight="false" outlineLevel="0" collapsed="false">
      <c r="A8" s="8" t="n">
        <v>1104</v>
      </c>
      <c r="B8" s="9" t="s">
        <v>39</v>
      </c>
      <c r="C8" s="8" t="s">
        <v>34</v>
      </c>
      <c r="D8" s="8" t="s">
        <v>35</v>
      </c>
      <c r="E8" s="9" t="s">
        <v>36</v>
      </c>
    </row>
    <row r="9" customFormat="false" ht="15" hidden="false" customHeight="false" outlineLevel="0" collapsed="false">
      <c r="A9" s="8" t="n">
        <v>1105</v>
      </c>
      <c r="B9" s="9" t="s">
        <v>40</v>
      </c>
      <c r="C9" s="8" t="s">
        <v>34</v>
      </c>
      <c r="D9" s="8" t="s">
        <v>35</v>
      </c>
      <c r="E9" s="9" t="s">
        <v>36</v>
      </c>
    </row>
    <row r="10" customFormat="false" ht="15" hidden="false" customHeight="false" outlineLevel="0" collapsed="false">
      <c r="A10" s="8" t="n">
        <v>1106</v>
      </c>
      <c r="B10" s="9" t="s">
        <v>41</v>
      </c>
      <c r="C10" s="8" t="s">
        <v>34</v>
      </c>
      <c r="D10" s="8" t="s">
        <v>35</v>
      </c>
      <c r="E10" s="9" t="s">
        <v>36</v>
      </c>
    </row>
    <row r="11" customFormat="false" ht="15" hidden="false" customHeight="false" outlineLevel="0" collapsed="false">
      <c r="A11" s="8" t="n">
        <v>1201</v>
      </c>
      <c r="B11" s="9" t="s">
        <v>42</v>
      </c>
      <c r="C11" s="8" t="s">
        <v>34</v>
      </c>
      <c r="D11" s="8" t="s">
        <v>35</v>
      </c>
      <c r="E11" s="9" t="s">
        <v>43</v>
      </c>
    </row>
    <row r="12" customFormat="false" ht="15" hidden="false" customHeight="false" outlineLevel="0" collapsed="false">
      <c r="A12" s="8" t="n">
        <v>1202</v>
      </c>
      <c r="B12" s="9" t="s">
        <v>44</v>
      </c>
      <c r="C12" s="8" t="s">
        <v>34</v>
      </c>
      <c r="D12" s="8" t="s">
        <v>35</v>
      </c>
      <c r="E12" s="9" t="s">
        <v>43</v>
      </c>
    </row>
    <row r="13" customFormat="false" ht="15" hidden="false" customHeight="false" outlineLevel="0" collapsed="false">
      <c r="A13" s="8" t="n">
        <v>1203</v>
      </c>
      <c r="B13" s="9" t="s">
        <v>45</v>
      </c>
      <c r="C13" s="8" t="s">
        <v>34</v>
      </c>
      <c r="D13" s="8" t="s">
        <v>35</v>
      </c>
      <c r="E13" s="9" t="s">
        <v>43</v>
      </c>
    </row>
    <row r="14" customFormat="false" ht="15" hidden="false" customHeight="false" outlineLevel="0" collapsed="false">
      <c r="A14" s="8" t="n">
        <v>1204</v>
      </c>
      <c r="B14" s="9" t="s">
        <v>46</v>
      </c>
      <c r="C14" s="8" t="s">
        <v>34</v>
      </c>
      <c r="D14" s="8" t="s">
        <v>47</v>
      </c>
      <c r="E14" s="9" t="s">
        <v>48</v>
      </c>
    </row>
    <row r="15" customFormat="false" ht="15" hidden="false" customHeight="false" outlineLevel="0" collapsed="false">
      <c r="A15" s="8" t="n">
        <v>2101</v>
      </c>
      <c r="B15" s="9" t="s">
        <v>49</v>
      </c>
      <c r="C15" s="8" t="s">
        <v>50</v>
      </c>
      <c r="D15" s="8" t="s">
        <v>47</v>
      </c>
      <c r="E15" s="9" t="s">
        <v>36</v>
      </c>
    </row>
    <row r="16" customFormat="false" ht="15" hidden="false" customHeight="false" outlineLevel="0" collapsed="false">
      <c r="A16" s="8" t="n">
        <v>2102</v>
      </c>
      <c r="B16" s="9" t="s">
        <v>51</v>
      </c>
      <c r="C16" s="8" t="s">
        <v>50</v>
      </c>
      <c r="D16" s="8" t="s">
        <v>47</v>
      </c>
      <c r="E16" s="9" t="s">
        <v>36</v>
      </c>
    </row>
    <row r="17" customFormat="false" ht="15" hidden="false" customHeight="false" outlineLevel="0" collapsed="false">
      <c r="A17" s="8" t="n">
        <v>2103</v>
      </c>
      <c r="B17" s="9" t="s">
        <v>52</v>
      </c>
      <c r="C17" s="8" t="s">
        <v>50</v>
      </c>
      <c r="D17" s="8" t="s">
        <v>47</v>
      </c>
      <c r="E17" s="9" t="s">
        <v>36</v>
      </c>
    </row>
    <row r="18" customFormat="false" ht="15" hidden="false" customHeight="false" outlineLevel="0" collapsed="false">
      <c r="A18" s="8" t="n">
        <v>2104</v>
      </c>
      <c r="B18" s="9" t="s">
        <v>53</v>
      </c>
      <c r="C18" s="8" t="s">
        <v>50</v>
      </c>
      <c r="D18" s="8" t="s">
        <v>47</v>
      </c>
      <c r="E18" s="9" t="s">
        <v>36</v>
      </c>
    </row>
    <row r="19" customFormat="false" ht="15" hidden="false" customHeight="false" outlineLevel="0" collapsed="false">
      <c r="A19" s="8" t="n">
        <v>2105</v>
      </c>
      <c r="B19" s="9" t="s">
        <v>54</v>
      </c>
      <c r="C19" s="8" t="s">
        <v>50</v>
      </c>
      <c r="D19" s="8" t="s">
        <v>47</v>
      </c>
      <c r="E19" s="9" t="s">
        <v>36</v>
      </c>
    </row>
    <row r="20" customFormat="false" ht="15" hidden="false" customHeight="false" outlineLevel="0" collapsed="false">
      <c r="A20" s="8" t="n">
        <v>2106</v>
      </c>
      <c r="B20" s="9" t="s">
        <v>55</v>
      </c>
      <c r="C20" s="8" t="s">
        <v>50</v>
      </c>
      <c r="D20" s="8" t="s">
        <v>47</v>
      </c>
      <c r="E20" s="9" t="s">
        <v>36</v>
      </c>
    </row>
    <row r="21" customFormat="false" ht="15" hidden="false" customHeight="false" outlineLevel="0" collapsed="false">
      <c r="A21" s="8" t="n">
        <v>2201</v>
      </c>
      <c r="B21" s="9" t="s">
        <v>56</v>
      </c>
      <c r="C21" s="8" t="s">
        <v>50</v>
      </c>
      <c r="D21" s="8" t="s">
        <v>47</v>
      </c>
      <c r="E21" s="9" t="s">
        <v>57</v>
      </c>
    </row>
    <row r="22" customFormat="false" ht="15" hidden="false" customHeight="false" outlineLevel="0" collapsed="false">
      <c r="A22" s="8" t="n">
        <v>3101</v>
      </c>
      <c r="B22" s="9" t="s">
        <v>58</v>
      </c>
      <c r="C22" s="8" t="s">
        <v>59</v>
      </c>
      <c r="D22" s="8" t="s">
        <v>47</v>
      </c>
      <c r="E22" s="9" t="s">
        <v>59</v>
      </c>
    </row>
    <row r="23" customFormat="false" ht="15" hidden="false" customHeight="false" outlineLevel="0" collapsed="false">
      <c r="A23" s="8" t="n">
        <v>3102</v>
      </c>
      <c r="B23" s="9" t="s">
        <v>60</v>
      </c>
      <c r="C23" s="8" t="s">
        <v>59</v>
      </c>
      <c r="D23" s="8" t="s">
        <v>47</v>
      </c>
      <c r="E23" s="9" t="s">
        <v>59</v>
      </c>
    </row>
    <row r="24" customFormat="false" ht="15" hidden="false" customHeight="false" outlineLevel="0" collapsed="false">
      <c r="A24" s="8" t="n">
        <v>3103</v>
      </c>
      <c r="B24" s="9" t="s">
        <v>61</v>
      </c>
      <c r="C24" s="8" t="s">
        <v>59</v>
      </c>
      <c r="D24" s="8" t="s">
        <v>47</v>
      </c>
      <c r="E24" s="9" t="s">
        <v>59</v>
      </c>
    </row>
    <row r="25" customFormat="false" ht="15" hidden="false" customHeight="false" outlineLevel="0" collapsed="false">
      <c r="A25" s="8" t="n">
        <v>4101</v>
      </c>
      <c r="B25" s="9" t="s">
        <v>62</v>
      </c>
      <c r="C25" s="8" t="s">
        <v>63</v>
      </c>
      <c r="D25" s="8" t="s">
        <v>47</v>
      </c>
      <c r="E25" s="9" t="s">
        <v>64</v>
      </c>
    </row>
    <row r="26" customFormat="false" ht="15" hidden="false" customHeight="false" outlineLevel="0" collapsed="false">
      <c r="A26" s="8" t="n">
        <v>4102</v>
      </c>
      <c r="B26" s="9" t="s">
        <v>65</v>
      </c>
      <c r="C26" s="8" t="s">
        <v>63</v>
      </c>
      <c r="D26" s="8" t="s">
        <v>47</v>
      </c>
      <c r="E26" s="9" t="s">
        <v>64</v>
      </c>
    </row>
    <row r="27" customFormat="false" ht="15" hidden="false" customHeight="false" outlineLevel="0" collapsed="false">
      <c r="A27" s="8" t="n">
        <v>4103</v>
      </c>
      <c r="B27" s="9" t="s">
        <v>66</v>
      </c>
      <c r="C27" s="8" t="s">
        <v>63</v>
      </c>
      <c r="D27" s="8" t="s">
        <v>47</v>
      </c>
      <c r="E27" s="9" t="s">
        <v>67</v>
      </c>
    </row>
    <row r="28" customFormat="false" ht="15" hidden="false" customHeight="false" outlineLevel="0" collapsed="false">
      <c r="A28" s="8" t="n">
        <v>5101</v>
      </c>
      <c r="B28" s="9" t="s">
        <v>68</v>
      </c>
      <c r="C28" s="8" t="s">
        <v>69</v>
      </c>
      <c r="D28" s="8" t="s">
        <v>35</v>
      </c>
      <c r="E28" s="9" t="s">
        <v>64</v>
      </c>
    </row>
    <row r="29" customFormat="false" ht="15" hidden="false" customHeight="false" outlineLevel="0" collapsed="false">
      <c r="A29" s="8" t="n">
        <v>5102</v>
      </c>
      <c r="B29" s="9" t="s">
        <v>70</v>
      </c>
      <c r="C29" s="8" t="s">
        <v>69</v>
      </c>
      <c r="D29" s="8" t="s">
        <v>35</v>
      </c>
      <c r="E29" s="9" t="s">
        <v>64</v>
      </c>
    </row>
    <row r="30" customFormat="false" ht="15" hidden="false" customHeight="false" outlineLevel="0" collapsed="false">
      <c r="A30" s="8" t="n">
        <v>5103</v>
      </c>
      <c r="B30" s="9" t="s">
        <v>71</v>
      </c>
      <c r="C30" s="8" t="s">
        <v>69</v>
      </c>
      <c r="D30" s="8" t="s">
        <v>35</v>
      </c>
      <c r="E30" s="9" t="s">
        <v>64</v>
      </c>
    </row>
    <row r="31" customFormat="false" ht="15" hidden="false" customHeight="false" outlineLevel="0" collapsed="false">
      <c r="A31" s="8" t="n">
        <v>5104</v>
      </c>
      <c r="B31" s="9" t="s">
        <v>72</v>
      </c>
      <c r="C31" s="8" t="s">
        <v>69</v>
      </c>
      <c r="D31" s="8" t="s">
        <v>35</v>
      </c>
      <c r="E31" s="9" t="s">
        <v>64</v>
      </c>
    </row>
    <row r="32" customFormat="false" ht="15" hidden="false" customHeight="false" outlineLevel="0" collapsed="false">
      <c r="A32" s="8" t="n">
        <v>5105</v>
      </c>
      <c r="B32" s="9" t="s">
        <v>73</v>
      </c>
      <c r="C32" s="8" t="s">
        <v>69</v>
      </c>
      <c r="D32" s="8" t="s">
        <v>35</v>
      </c>
      <c r="E32" s="9" t="s">
        <v>64</v>
      </c>
    </row>
    <row r="33" customFormat="false" ht="15" hidden="false" customHeight="false" outlineLevel="0" collapsed="false">
      <c r="A33" s="8" t="n">
        <v>5106</v>
      </c>
      <c r="B33" s="9" t="s">
        <v>74</v>
      </c>
      <c r="C33" s="8" t="s">
        <v>69</v>
      </c>
      <c r="D33" s="8" t="s">
        <v>35</v>
      </c>
      <c r="E33" s="9" t="s">
        <v>64</v>
      </c>
    </row>
    <row r="34" customFormat="false" ht="15" hidden="false" customHeight="false" outlineLevel="0" collapsed="false">
      <c r="A34" s="8" t="n">
        <v>5107</v>
      </c>
      <c r="B34" s="9" t="s">
        <v>75</v>
      </c>
      <c r="C34" s="8" t="s">
        <v>69</v>
      </c>
      <c r="D34" s="8" t="s">
        <v>35</v>
      </c>
      <c r="E34" s="9" t="s">
        <v>64</v>
      </c>
    </row>
    <row r="35" customFormat="false" ht="15" hidden="false" customHeight="false" outlineLevel="0" collapsed="false">
      <c r="A35" s="8" t="n">
        <v>5108</v>
      </c>
      <c r="B35" s="9" t="s">
        <v>76</v>
      </c>
      <c r="C35" s="8" t="s">
        <v>69</v>
      </c>
      <c r="D35" s="8" t="s">
        <v>35</v>
      </c>
      <c r="E35" s="9" t="s">
        <v>67</v>
      </c>
    </row>
    <row r="36" customFormat="false" ht="15" hidden="false" customHeight="false" outlineLevel="0" collapsed="false">
      <c r="A36" s="8" t="n">
        <v>5109</v>
      </c>
      <c r="B36" s="9" t="s">
        <v>77</v>
      </c>
      <c r="C36" s="8" t="s">
        <v>69</v>
      </c>
      <c r="D36" s="8" t="s">
        <v>35</v>
      </c>
      <c r="E36" s="9" t="s">
        <v>64</v>
      </c>
    </row>
    <row r="37" customFormat="false" ht="15" hidden="false" customHeight="false" outlineLevel="0" collapsed="false">
      <c r="A37" s="8" t="n">
        <v>5110</v>
      </c>
      <c r="B37" s="9" t="s">
        <v>78</v>
      </c>
      <c r="C37" s="8" t="s">
        <v>69</v>
      </c>
      <c r="D37" s="8" t="s">
        <v>35</v>
      </c>
      <c r="E37" s="9" t="s">
        <v>67</v>
      </c>
    </row>
    <row r="38" customFormat="false" ht="15" hidden="false" customHeight="false" outlineLevel="0" collapsed="false">
      <c r="A38" s="8" t="n">
        <v>2107</v>
      </c>
      <c r="B38" s="9" t="s">
        <v>79</v>
      </c>
      <c r="C38" s="8" t="s">
        <v>50</v>
      </c>
      <c r="D38" s="8" t="s">
        <v>47</v>
      </c>
      <c r="E38" s="9" t="s">
        <v>36</v>
      </c>
    </row>
  </sheetData>
  <mergeCells count="2">
    <mergeCell ref="A1:E1"/>
    <mergeCell ref="A2:E2"/>
  </mergeCells>
  <dataValidations count="2">
    <dataValidation allowBlank="true" errorStyle="stop" operator="between" showDropDown="false" showErrorMessage="false" showInputMessage="false" sqref="C5:C205" type="list">
      <formula1>"Activo,Pasivo,Patrimonio,Ingreso,Gasto"</formula1>
      <formula2>0</formula2>
    </dataValidation>
    <dataValidation allowBlank="true" errorStyle="stop" operator="between" showDropDown="false" showErrorMessage="false" showInputMessage="false" sqref="D5:D205" type="list">
      <formula1>"Deudora,Acreedora"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3" min="3" style="0" width="32"/>
    <col collapsed="false" customWidth="true" hidden="false" outlineLevel="0" max="4" min="4" style="0" width="10"/>
    <col collapsed="false" customWidth="true" hidden="false" outlineLevel="0" max="5" min="5" style="0" width="28"/>
    <col collapsed="false" customWidth="true" hidden="false" outlineLevel="0" max="7" min="6" style="0" width="14"/>
  </cols>
  <sheetData>
    <row r="1" customFormat="false" ht="25.5" hidden="false" customHeight="true" outlineLevel="0" collapsed="false">
      <c r="A1" s="1" t="s">
        <v>80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81</v>
      </c>
      <c r="B2" s="2"/>
      <c r="C2" s="2"/>
      <c r="D2" s="2"/>
      <c r="E2" s="2"/>
      <c r="F2" s="2"/>
      <c r="G2" s="2"/>
    </row>
    <row r="4" customFormat="false" ht="19.5" hidden="false" customHeight="true" outlineLevel="0" collapsed="false">
      <c r="A4" s="7" t="s">
        <v>82</v>
      </c>
      <c r="B4" s="7" t="s">
        <v>83</v>
      </c>
      <c r="C4" s="7" t="s">
        <v>84</v>
      </c>
      <c r="D4" s="7" t="s">
        <v>85</v>
      </c>
      <c r="E4" s="7" t="s">
        <v>29</v>
      </c>
      <c r="F4" s="7" t="s">
        <v>86</v>
      </c>
      <c r="G4" s="7" t="s">
        <v>87</v>
      </c>
    </row>
    <row r="5" customFormat="false" ht="26.85" hidden="false" customHeight="false" outlineLevel="0" collapsed="false">
      <c r="A5" s="10" t="n">
        <v>1</v>
      </c>
      <c r="B5" s="11" t="s">
        <v>88</v>
      </c>
      <c r="C5" s="9" t="s">
        <v>89</v>
      </c>
      <c r="D5" s="10" t="n">
        <v>1102</v>
      </c>
      <c r="E5" s="12" t="str">
        <f aca="false">IFERROR(INDEX('Plan de Cuentas'!$B$5:$B$38,MATCH(D5,'Plan de Cuentas'!$A$5:$A$38,0)),"")</f>
        <v>Banco</v>
      </c>
      <c r="F5" s="13" t="n">
        <v>1500000</v>
      </c>
      <c r="G5" s="13"/>
    </row>
    <row r="6" customFormat="false" ht="26.85" hidden="false" customHeight="false" outlineLevel="0" collapsed="false">
      <c r="A6" s="10" t="n">
        <v>1</v>
      </c>
      <c r="B6" s="11" t="s">
        <v>88</v>
      </c>
      <c r="C6" s="9" t="s">
        <v>89</v>
      </c>
      <c r="D6" s="10" t="n">
        <v>3101</v>
      </c>
      <c r="E6" s="12" t="str">
        <f aca="false">IFERROR(INDEX('Plan de Cuentas'!$B$5:$B$38,MATCH(D6,'Plan de Cuentas'!$A$5:$A$38,0)),"")</f>
        <v>Capital</v>
      </c>
      <c r="F6" s="13"/>
      <c r="G6" s="13" t="n">
        <v>1500000</v>
      </c>
    </row>
    <row r="7" customFormat="false" ht="26.85" hidden="false" customHeight="false" outlineLevel="0" collapsed="false">
      <c r="A7" s="10" t="n">
        <v>2</v>
      </c>
      <c r="B7" s="11" t="s">
        <v>90</v>
      </c>
      <c r="C7" s="9" t="s">
        <v>91</v>
      </c>
      <c r="D7" s="10" t="n">
        <v>1105</v>
      </c>
      <c r="E7" s="12" t="str">
        <f aca="false">IFERROR(INDEX('Plan de Cuentas'!$B$5:$B$38,MATCH(D7,'Plan de Cuentas'!$A$5:$A$38,0)),"")</f>
        <v>Existencias / Inventario</v>
      </c>
      <c r="F7" s="13" t="n">
        <v>400000</v>
      </c>
      <c r="G7" s="13"/>
    </row>
    <row r="8" customFormat="false" ht="26.85" hidden="false" customHeight="false" outlineLevel="0" collapsed="false">
      <c r="A8" s="10" t="n">
        <v>2</v>
      </c>
      <c r="B8" s="11" t="s">
        <v>90</v>
      </c>
      <c r="C8" s="9" t="s">
        <v>91</v>
      </c>
      <c r="D8" s="10" t="n">
        <v>1104</v>
      </c>
      <c r="E8" s="12" t="str">
        <f aca="false">IFERROR(INDEX('Plan de Cuentas'!$B$5:$B$38,MATCH(D8,'Plan de Cuentas'!$A$5:$A$38,0)),"")</f>
        <v>IVA Crédito Fiscal</v>
      </c>
      <c r="F8" s="13" t="n">
        <v>76000</v>
      </c>
      <c r="G8" s="13"/>
    </row>
    <row r="9" customFormat="false" ht="26.85" hidden="false" customHeight="false" outlineLevel="0" collapsed="false">
      <c r="A9" s="10" t="n">
        <v>2</v>
      </c>
      <c r="B9" s="11" t="s">
        <v>90</v>
      </c>
      <c r="C9" s="9" t="s">
        <v>91</v>
      </c>
      <c r="D9" s="10" t="n">
        <v>2101</v>
      </c>
      <c r="E9" s="12" t="str">
        <f aca="false">IFERROR(INDEX('Plan de Cuentas'!$B$5:$B$38,MATCH(D9,'Plan de Cuentas'!$A$5:$A$38,0)),"")</f>
        <v>Proveedores</v>
      </c>
      <c r="F9" s="13"/>
      <c r="G9" s="13" t="n">
        <v>476000</v>
      </c>
    </row>
    <row r="10" customFormat="false" ht="15" hidden="false" customHeight="false" outlineLevel="0" collapsed="false">
      <c r="A10" s="10" t="n">
        <v>3</v>
      </c>
      <c r="B10" s="11" t="s">
        <v>92</v>
      </c>
      <c r="C10" s="9" t="s">
        <v>93</v>
      </c>
      <c r="D10" s="10" t="n">
        <v>1101</v>
      </c>
      <c r="E10" s="12" t="str">
        <f aca="false">IFERROR(INDEX('Plan de Cuentas'!$B$5:$B$38,MATCH(D10,'Plan de Cuentas'!$A$5:$A$38,0)),"")</f>
        <v>Caja</v>
      </c>
      <c r="F10" s="13" t="n">
        <v>238000</v>
      </c>
      <c r="G10" s="13"/>
    </row>
    <row r="11" customFormat="false" ht="15" hidden="false" customHeight="false" outlineLevel="0" collapsed="false">
      <c r="A11" s="10" t="n">
        <v>3</v>
      </c>
      <c r="B11" s="11" t="s">
        <v>92</v>
      </c>
      <c r="C11" s="9" t="s">
        <v>93</v>
      </c>
      <c r="D11" s="10" t="n">
        <v>4101</v>
      </c>
      <c r="E11" s="12" t="str">
        <f aca="false">IFERROR(INDEX('Plan de Cuentas'!$B$5:$B$38,MATCH(D11,'Plan de Cuentas'!$A$5:$A$38,0)),"")</f>
        <v>Ventas</v>
      </c>
      <c r="F11" s="13"/>
      <c r="G11" s="13" t="n">
        <v>200000</v>
      </c>
    </row>
    <row r="12" customFormat="false" ht="15" hidden="false" customHeight="false" outlineLevel="0" collapsed="false">
      <c r="A12" s="10" t="n">
        <v>3</v>
      </c>
      <c r="B12" s="11" t="s">
        <v>92</v>
      </c>
      <c r="C12" s="9" t="s">
        <v>93</v>
      </c>
      <c r="D12" s="10" t="n">
        <v>2102</v>
      </c>
      <c r="E12" s="12" t="str">
        <f aca="false">IFERROR(INDEX('Plan de Cuentas'!$B$5:$B$38,MATCH(D12,'Plan de Cuentas'!$A$5:$A$38,0)),"")</f>
        <v>IVA Débito Fiscal</v>
      </c>
      <c r="F12" s="13"/>
      <c r="G12" s="13" t="n">
        <v>38000</v>
      </c>
    </row>
    <row r="13" customFormat="false" ht="15" hidden="false" customHeight="false" outlineLevel="0" collapsed="false">
      <c r="A13" s="10" t="n">
        <v>4</v>
      </c>
      <c r="B13" s="11" t="s">
        <v>94</v>
      </c>
      <c r="C13" s="9" t="s">
        <v>95</v>
      </c>
      <c r="D13" s="10" t="n">
        <v>5103</v>
      </c>
      <c r="E13" s="12" t="str">
        <f aca="false">IFERROR(INDEX('Plan de Cuentas'!$B$5:$B$38,MATCH(D13,'Plan de Cuentas'!$A$5:$A$38,0)),"")</f>
        <v>Arriendo</v>
      </c>
      <c r="F13" s="13" t="n">
        <v>250000</v>
      </c>
      <c r="G13" s="13"/>
    </row>
    <row r="14" customFormat="false" ht="15" hidden="false" customHeight="false" outlineLevel="0" collapsed="false">
      <c r="A14" s="10" t="n">
        <v>4</v>
      </c>
      <c r="B14" s="11" t="s">
        <v>94</v>
      </c>
      <c r="C14" s="9" t="s">
        <v>95</v>
      </c>
      <c r="D14" s="10" t="n">
        <v>1102</v>
      </c>
      <c r="E14" s="12" t="str">
        <f aca="false">IFERROR(INDEX('Plan de Cuentas'!$B$5:$B$38,MATCH(D14,'Plan de Cuentas'!$A$5:$A$38,0)),"")</f>
        <v>Banco</v>
      </c>
      <c r="F14" s="13"/>
      <c r="G14" s="13" t="n">
        <v>250000</v>
      </c>
    </row>
    <row r="15" customFormat="false" ht="15" hidden="false" customHeight="false" outlineLevel="0" collapsed="false">
      <c r="A15" s="10" t="n">
        <v>5</v>
      </c>
      <c r="B15" s="11" t="s">
        <v>96</v>
      </c>
      <c r="C15" s="9" t="s">
        <v>97</v>
      </c>
      <c r="D15" s="10" t="n">
        <v>5102</v>
      </c>
      <c r="E15" s="12" t="str">
        <f aca="false">IFERROR(INDEX('Plan de Cuentas'!$B$5:$B$38,MATCH(D15,'Plan de Cuentas'!$A$5:$A$38,0)),"")</f>
        <v>Sueldos y Remuneraciones</v>
      </c>
      <c r="F15" s="13" t="n">
        <v>600000</v>
      </c>
      <c r="G15" s="13"/>
    </row>
    <row r="16" customFormat="false" ht="15" hidden="false" customHeight="false" outlineLevel="0" collapsed="false">
      <c r="A16" s="10" t="n">
        <v>5</v>
      </c>
      <c r="B16" s="11" t="s">
        <v>96</v>
      </c>
      <c r="C16" s="9" t="s">
        <v>97</v>
      </c>
      <c r="D16" s="10" t="n">
        <v>1102</v>
      </c>
      <c r="E16" s="12" t="str">
        <f aca="false">IFERROR(INDEX('Plan de Cuentas'!$B$5:$B$38,MATCH(D16,'Plan de Cuentas'!$A$5:$A$38,0)),"")</f>
        <v>Banco</v>
      </c>
      <c r="F16" s="13"/>
      <c r="G16" s="13" t="n">
        <v>600000</v>
      </c>
    </row>
    <row r="17" customFormat="false" ht="26.85" hidden="false" customHeight="false" outlineLevel="0" collapsed="false">
      <c r="A17" s="10" t="n">
        <v>6</v>
      </c>
      <c r="B17" s="11" t="s">
        <v>98</v>
      </c>
      <c r="C17" s="9" t="s">
        <v>99</v>
      </c>
      <c r="D17" s="10" t="n">
        <v>5105</v>
      </c>
      <c r="E17" s="12" t="str">
        <f aca="false">IFERROR(INDEX('Plan de Cuentas'!$B$5:$B$38,MATCH(D17,'Plan de Cuentas'!$A$5:$A$38,0)),"")</f>
        <v>Servicios Básicos</v>
      </c>
      <c r="F17" s="13" t="n">
        <v>65000</v>
      </c>
      <c r="G17" s="13"/>
    </row>
    <row r="18" customFormat="false" ht="26.85" hidden="false" customHeight="false" outlineLevel="0" collapsed="false">
      <c r="A18" s="10" t="n">
        <v>6</v>
      </c>
      <c r="B18" s="11" t="s">
        <v>98</v>
      </c>
      <c r="C18" s="9" t="s">
        <v>99</v>
      </c>
      <c r="D18" s="10" t="n">
        <v>1102</v>
      </c>
      <c r="E18" s="12" t="str">
        <f aca="false">IFERROR(INDEX('Plan de Cuentas'!$B$5:$B$38,MATCH(D18,'Plan de Cuentas'!$A$5:$A$38,0)),"")</f>
        <v>Banco</v>
      </c>
      <c r="F18" s="13"/>
      <c r="G18" s="13" t="n">
        <v>65000</v>
      </c>
    </row>
    <row r="19" customFormat="false" ht="26.85" hidden="false" customHeight="false" outlineLevel="0" collapsed="false">
      <c r="A19" s="10" t="n">
        <v>7</v>
      </c>
      <c r="B19" s="11" t="s">
        <v>100</v>
      </c>
      <c r="C19" s="9" t="s">
        <v>101</v>
      </c>
      <c r="D19" s="10" t="n">
        <v>1103</v>
      </c>
      <c r="E19" s="12" t="str">
        <f aca="false">IFERROR(INDEX('Plan de Cuentas'!$B$5:$B$38,MATCH(D19,'Plan de Cuentas'!$A$5:$A$38,0)),"")</f>
        <v>Clientes por Cobrar</v>
      </c>
      <c r="F19" s="13" t="n">
        <v>178500</v>
      </c>
      <c r="G19" s="13"/>
    </row>
    <row r="20" customFormat="false" ht="26.85" hidden="false" customHeight="false" outlineLevel="0" collapsed="false">
      <c r="A20" s="10" t="n">
        <v>7</v>
      </c>
      <c r="B20" s="11" t="s">
        <v>100</v>
      </c>
      <c r="C20" s="9" t="s">
        <v>101</v>
      </c>
      <c r="D20" s="10" t="n">
        <v>4102</v>
      </c>
      <c r="E20" s="12" t="str">
        <f aca="false">IFERROR(INDEX('Plan de Cuentas'!$B$5:$B$38,MATCH(D20,'Plan de Cuentas'!$A$5:$A$38,0)),"")</f>
        <v>Ingresos por Servicios</v>
      </c>
      <c r="F20" s="13"/>
      <c r="G20" s="13" t="n">
        <v>150000</v>
      </c>
    </row>
    <row r="21" customFormat="false" ht="26.85" hidden="false" customHeight="false" outlineLevel="0" collapsed="false">
      <c r="A21" s="10" t="n">
        <v>7</v>
      </c>
      <c r="B21" s="11" t="s">
        <v>100</v>
      </c>
      <c r="C21" s="9" t="s">
        <v>101</v>
      </c>
      <c r="D21" s="10" t="n">
        <v>2102</v>
      </c>
      <c r="E21" s="12" t="str">
        <f aca="false">IFERROR(INDEX('Plan de Cuentas'!$B$5:$B$38,MATCH(D21,'Plan de Cuentas'!$A$5:$A$38,0)),"")</f>
        <v>IVA Débito Fiscal</v>
      </c>
      <c r="F21" s="13"/>
      <c r="G21" s="13" t="n">
        <v>28500</v>
      </c>
    </row>
    <row r="22" customFormat="false" ht="15" hidden="false" customHeight="false" outlineLevel="0" collapsed="false">
      <c r="A22" s="14"/>
      <c r="B22" s="15"/>
      <c r="C22" s="14"/>
      <c r="D22" s="14"/>
      <c r="E22" s="16" t="str">
        <f aca="false">IFERROR(INDEX('Plan de Cuentas'!$B$5:$B$38,MATCH(D22,'Plan de Cuentas'!$A$5:$A$38,0)),"")</f>
        <v/>
      </c>
      <c r="F22" s="17"/>
      <c r="G22" s="17"/>
    </row>
    <row r="23" customFormat="false" ht="15" hidden="false" customHeight="false" outlineLevel="0" collapsed="false">
      <c r="A23" s="14"/>
      <c r="B23" s="15"/>
      <c r="C23" s="14"/>
      <c r="D23" s="14"/>
      <c r="E23" s="16" t="str">
        <f aca="false">IFERROR(INDEX('Plan de Cuentas'!$B$5:$B$38,MATCH(D23,'Plan de Cuentas'!$A$5:$A$38,0)),"")</f>
        <v/>
      </c>
      <c r="F23" s="17"/>
      <c r="G23" s="17"/>
    </row>
    <row r="24" customFormat="false" ht="15" hidden="false" customHeight="false" outlineLevel="0" collapsed="false">
      <c r="A24" s="14"/>
      <c r="B24" s="15"/>
      <c r="C24" s="14"/>
      <c r="D24" s="14"/>
      <c r="E24" s="16" t="str">
        <f aca="false">IFERROR(INDEX('Plan de Cuentas'!$B$5:$B$38,MATCH(D24,'Plan de Cuentas'!$A$5:$A$38,0)),"")</f>
        <v/>
      </c>
      <c r="F24" s="17"/>
      <c r="G24" s="17"/>
    </row>
    <row r="25" customFormat="false" ht="15" hidden="false" customHeight="false" outlineLevel="0" collapsed="false">
      <c r="A25" s="14"/>
      <c r="B25" s="15"/>
      <c r="C25" s="14"/>
      <c r="D25" s="14"/>
      <c r="E25" s="16" t="str">
        <f aca="false">IFERROR(INDEX('Plan de Cuentas'!$B$5:$B$38,MATCH(D25,'Plan de Cuentas'!$A$5:$A$38,0)),"")</f>
        <v/>
      </c>
      <c r="F25" s="17"/>
      <c r="G25" s="17"/>
    </row>
    <row r="26" customFormat="false" ht="15" hidden="false" customHeight="false" outlineLevel="0" collapsed="false">
      <c r="A26" s="14"/>
      <c r="B26" s="15"/>
      <c r="C26" s="14"/>
      <c r="D26" s="14"/>
      <c r="E26" s="16" t="str">
        <f aca="false">IFERROR(INDEX('Plan de Cuentas'!$B$5:$B$38,MATCH(D26,'Plan de Cuentas'!$A$5:$A$38,0)),"")</f>
        <v/>
      </c>
      <c r="F26" s="17"/>
      <c r="G26" s="17"/>
    </row>
    <row r="27" customFormat="false" ht="15" hidden="false" customHeight="false" outlineLevel="0" collapsed="false">
      <c r="A27" s="14"/>
      <c r="B27" s="15"/>
      <c r="C27" s="14"/>
      <c r="D27" s="14"/>
      <c r="E27" s="16" t="str">
        <f aca="false">IFERROR(INDEX('Plan de Cuentas'!$B$5:$B$38,MATCH(D27,'Plan de Cuentas'!$A$5:$A$38,0)),"")</f>
        <v/>
      </c>
      <c r="F27" s="17"/>
      <c r="G27" s="17"/>
    </row>
    <row r="28" customFormat="false" ht="15" hidden="false" customHeight="false" outlineLevel="0" collapsed="false">
      <c r="A28" s="14"/>
      <c r="B28" s="15"/>
      <c r="C28" s="14"/>
      <c r="D28" s="14"/>
      <c r="E28" s="16" t="str">
        <f aca="false">IFERROR(INDEX('Plan de Cuentas'!$B$5:$B$38,MATCH(D28,'Plan de Cuentas'!$A$5:$A$38,0)),"")</f>
        <v/>
      </c>
      <c r="F28" s="17"/>
      <c r="G28" s="17"/>
    </row>
    <row r="29" customFormat="false" ht="15" hidden="false" customHeight="false" outlineLevel="0" collapsed="false">
      <c r="A29" s="14"/>
      <c r="B29" s="15"/>
      <c r="C29" s="14"/>
      <c r="D29" s="14"/>
      <c r="E29" s="16" t="str">
        <f aca="false">IFERROR(INDEX('Plan de Cuentas'!$B$5:$B$38,MATCH(D29,'Plan de Cuentas'!$A$5:$A$38,0)),"")</f>
        <v/>
      </c>
      <c r="F29" s="17"/>
      <c r="G29" s="17"/>
    </row>
    <row r="30" customFormat="false" ht="15" hidden="false" customHeight="false" outlineLevel="0" collapsed="false">
      <c r="A30" s="14"/>
      <c r="B30" s="15"/>
      <c r="C30" s="14"/>
      <c r="D30" s="14"/>
      <c r="E30" s="16" t="str">
        <f aca="false">IFERROR(INDEX('Plan de Cuentas'!$B$5:$B$38,MATCH(D30,'Plan de Cuentas'!$A$5:$A$38,0)),"")</f>
        <v/>
      </c>
      <c r="F30" s="17"/>
      <c r="G30" s="17"/>
    </row>
    <row r="31" customFormat="false" ht="15" hidden="false" customHeight="false" outlineLevel="0" collapsed="false">
      <c r="A31" s="14"/>
      <c r="B31" s="15"/>
      <c r="C31" s="14"/>
      <c r="D31" s="14"/>
      <c r="E31" s="16" t="str">
        <f aca="false">IFERROR(INDEX('Plan de Cuentas'!$B$5:$B$38,MATCH(D31,'Plan de Cuentas'!$A$5:$A$38,0)),"")</f>
        <v/>
      </c>
      <c r="F31" s="17"/>
      <c r="G31" s="17"/>
    </row>
    <row r="32" customFormat="false" ht="15" hidden="false" customHeight="false" outlineLevel="0" collapsed="false">
      <c r="A32" s="14"/>
      <c r="B32" s="15"/>
      <c r="C32" s="14"/>
      <c r="D32" s="14"/>
      <c r="E32" s="16" t="str">
        <f aca="false">IFERROR(INDEX('Plan de Cuentas'!$B$5:$B$38,MATCH(D32,'Plan de Cuentas'!$A$5:$A$38,0)),"")</f>
        <v/>
      </c>
      <c r="F32" s="17"/>
      <c r="G32" s="17"/>
    </row>
    <row r="33" customFormat="false" ht="15" hidden="false" customHeight="false" outlineLevel="0" collapsed="false">
      <c r="A33" s="14"/>
      <c r="B33" s="15"/>
      <c r="C33" s="14"/>
      <c r="D33" s="14"/>
      <c r="E33" s="16" t="str">
        <f aca="false">IFERROR(INDEX('Plan de Cuentas'!$B$5:$B$38,MATCH(D33,'Plan de Cuentas'!$A$5:$A$38,0)),"")</f>
        <v/>
      </c>
      <c r="F33" s="17"/>
      <c r="G33" s="17"/>
    </row>
    <row r="34" customFormat="false" ht="15" hidden="false" customHeight="false" outlineLevel="0" collapsed="false">
      <c r="A34" s="14"/>
      <c r="B34" s="15"/>
      <c r="C34" s="14"/>
      <c r="D34" s="14"/>
      <c r="E34" s="16" t="str">
        <f aca="false">IFERROR(INDEX('Plan de Cuentas'!$B$5:$B$38,MATCH(D34,'Plan de Cuentas'!$A$5:$A$38,0)),"")</f>
        <v/>
      </c>
      <c r="F34" s="17"/>
      <c r="G34" s="17"/>
    </row>
    <row r="35" customFormat="false" ht="15" hidden="false" customHeight="false" outlineLevel="0" collapsed="false">
      <c r="A35" s="14"/>
      <c r="B35" s="15"/>
      <c r="C35" s="14"/>
      <c r="D35" s="14"/>
      <c r="E35" s="16" t="str">
        <f aca="false">IFERROR(INDEX('Plan de Cuentas'!$B$5:$B$38,MATCH(D35,'Plan de Cuentas'!$A$5:$A$38,0)),"")</f>
        <v/>
      </c>
      <c r="F35" s="17"/>
      <c r="G35" s="17"/>
    </row>
    <row r="36" customFormat="false" ht="15" hidden="false" customHeight="false" outlineLevel="0" collapsed="false">
      <c r="A36" s="14"/>
      <c r="B36" s="15"/>
      <c r="C36" s="14"/>
      <c r="D36" s="14"/>
      <c r="E36" s="16" t="str">
        <f aca="false">IFERROR(INDEX('Plan de Cuentas'!$B$5:$B$38,MATCH(D36,'Plan de Cuentas'!$A$5:$A$38,0)),"")</f>
        <v/>
      </c>
      <c r="F36" s="17"/>
      <c r="G36" s="17"/>
    </row>
    <row r="37" customFormat="false" ht="15" hidden="false" customHeight="false" outlineLevel="0" collapsed="false">
      <c r="A37" s="14"/>
      <c r="B37" s="15"/>
      <c r="C37" s="14"/>
      <c r="D37" s="14"/>
      <c r="E37" s="16" t="str">
        <f aca="false">IFERROR(INDEX('Plan de Cuentas'!$B$5:$B$38,MATCH(D37,'Plan de Cuentas'!$A$5:$A$38,0)),"")</f>
        <v/>
      </c>
      <c r="F37" s="17"/>
      <c r="G37" s="17"/>
    </row>
    <row r="38" customFormat="false" ht="15" hidden="false" customHeight="false" outlineLevel="0" collapsed="false">
      <c r="A38" s="14"/>
      <c r="B38" s="15"/>
      <c r="C38" s="14"/>
      <c r="D38" s="14"/>
      <c r="E38" s="16" t="str">
        <f aca="false">IFERROR(INDEX('Plan de Cuentas'!$B$5:$B$38,MATCH(D38,'Plan de Cuentas'!$A$5:$A$38,0)),"")</f>
        <v/>
      </c>
      <c r="F38" s="17"/>
      <c r="G38" s="17"/>
    </row>
    <row r="39" customFormat="false" ht="15" hidden="false" customHeight="false" outlineLevel="0" collapsed="false">
      <c r="A39" s="14"/>
      <c r="B39" s="15"/>
      <c r="C39" s="14"/>
      <c r="D39" s="14"/>
      <c r="E39" s="16" t="str">
        <f aca="false">IFERROR(INDEX('Plan de Cuentas'!$B$5:$B$38,MATCH(D39,'Plan de Cuentas'!$A$5:$A$38,0)),"")</f>
        <v/>
      </c>
      <c r="F39" s="17"/>
      <c r="G39" s="17"/>
    </row>
    <row r="40" customFormat="false" ht="15" hidden="false" customHeight="false" outlineLevel="0" collapsed="false">
      <c r="A40" s="14"/>
      <c r="B40" s="15"/>
      <c r="C40" s="14"/>
      <c r="D40" s="14"/>
      <c r="E40" s="16" t="str">
        <f aca="false">IFERROR(INDEX('Plan de Cuentas'!$B$5:$B$38,MATCH(D40,'Plan de Cuentas'!$A$5:$A$38,0)),"")</f>
        <v/>
      </c>
      <c r="F40" s="17"/>
      <c r="G40" s="17"/>
    </row>
    <row r="41" customFormat="false" ht="15" hidden="false" customHeight="false" outlineLevel="0" collapsed="false">
      <c r="A41" s="14"/>
      <c r="B41" s="15"/>
      <c r="C41" s="14"/>
      <c r="D41" s="14"/>
      <c r="E41" s="16" t="str">
        <f aca="false">IFERROR(INDEX('Plan de Cuentas'!$B$5:$B$38,MATCH(D41,'Plan de Cuentas'!$A$5:$A$38,0)),"")</f>
        <v/>
      </c>
      <c r="F41" s="17"/>
      <c r="G41" s="17"/>
    </row>
    <row r="42" customFormat="false" ht="15" hidden="false" customHeight="false" outlineLevel="0" collapsed="false">
      <c r="A42" s="14"/>
      <c r="B42" s="15"/>
      <c r="C42" s="14"/>
      <c r="D42" s="14"/>
      <c r="E42" s="16" t="str">
        <f aca="false">IFERROR(INDEX('Plan de Cuentas'!$B$5:$B$38,MATCH(D42,'Plan de Cuentas'!$A$5:$A$38,0)),"")</f>
        <v/>
      </c>
      <c r="F42" s="17"/>
      <c r="G42" s="17"/>
    </row>
    <row r="43" customFormat="false" ht="15" hidden="false" customHeight="false" outlineLevel="0" collapsed="false">
      <c r="A43" s="14"/>
      <c r="B43" s="15"/>
      <c r="C43" s="14"/>
      <c r="D43" s="14"/>
      <c r="E43" s="16" t="str">
        <f aca="false">IFERROR(INDEX('Plan de Cuentas'!$B$5:$B$38,MATCH(D43,'Plan de Cuentas'!$A$5:$A$38,0)),"")</f>
        <v/>
      </c>
      <c r="F43" s="17"/>
      <c r="G43" s="17"/>
    </row>
    <row r="44" customFormat="false" ht="15" hidden="false" customHeight="false" outlineLevel="0" collapsed="false">
      <c r="A44" s="14"/>
      <c r="B44" s="15"/>
      <c r="C44" s="14"/>
      <c r="D44" s="14"/>
      <c r="E44" s="16" t="str">
        <f aca="false">IFERROR(INDEX('Plan de Cuentas'!$B$5:$B$38,MATCH(D44,'Plan de Cuentas'!$A$5:$A$38,0)),"")</f>
        <v/>
      </c>
      <c r="F44" s="17"/>
      <c r="G44" s="17"/>
    </row>
    <row r="45" customFormat="false" ht="15" hidden="false" customHeight="false" outlineLevel="0" collapsed="false">
      <c r="A45" s="14"/>
      <c r="B45" s="15"/>
      <c r="C45" s="14"/>
      <c r="D45" s="14"/>
      <c r="E45" s="16" t="str">
        <f aca="false">IFERROR(INDEX('Plan de Cuentas'!$B$5:$B$38,MATCH(D45,'Plan de Cuentas'!$A$5:$A$38,0)),"")</f>
        <v/>
      </c>
      <c r="F45" s="17"/>
      <c r="G45" s="17"/>
    </row>
    <row r="46" customFormat="false" ht="15" hidden="false" customHeight="false" outlineLevel="0" collapsed="false">
      <c r="A46" s="14"/>
      <c r="B46" s="15"/>
      <c r="C46" s="14"/>
      <c r="D46" s="14"/>
      <c r="E46" s="16" t="str">
        <f aca="false">IFERROR(INDEX('Plan de Cuentas'!$B$5:$B$38,MATCH(D46,'Plan de Cuentas'!$A$5:$A$38,0)),"")</f>
        <v/>
      </c>
      <c r="F46" s="17"/>
      <c r="G46" s="17"/>
    </row>
    <row r="47" customFormat="false" ht="15" hidden="false" customHeight="false" outlineLevel="0" collapsed="false">
      <c r="A47" s="14"/>
      <c r="B47" s="15"/>
      <c r="C47" s="14"/>
      <c r="D47" s="14"/>
      <c r="E47" s="16" t="str">
        <f aca="false">IFERROR(INDEX('Plan de Cuentas'!$B$5:$B$38,MATCH(D47,'Plan de Cuentas'!$A$5:$A$38,0)),"")</f>
        <v/>
      </c>
      <c r="F47" s="17"/>
      <c r="G47" s="17"/>
    </row>
    <row r="48" customFormat="false" ht="15" hidden="false" customHeight="false" outlineLevel="0" collapsed="false">
      <c r="A48" s="14"/>
      <c r="B48" s="15"/>
      <c r="C48" s="14"/>
      <c r="D48" s="14"/>
      <c r="E48" s="16" t="str">
        <f aca="false">IFERROR(INDEX('Plan de Cuentas'!$B$5:$B$38,MATCH(D48,'Plan de Cuentas'!$A$5:$A$38,0)),"")</f>
        <v/>
      </c>
      <c r="F48" s="17"/>
      <c r="G48" s="17"/>
    </row>
    <row r="49" customFormat="false" ht="15" hidden="false" customHeight="false" outlineLevel="0" collapsed="false">
      <c r="A49" s="14"/>
      <c r="B49" s="15"/>
      <c r="C49" s="14"/>
      <c r="D49" s="14"/>
      <c r="E49" s="16" t="str">
        <f aca="false">IFERROR(INDEX('Plan de Cuentas'!$B$5:$B$38,MATCH(D49,'Plan de Cuentas'!$A$5:$A$38,0)),"")</f>
        <v/>
      </c>
      <c r="F49" s="17"/>
      <c r="G49" s="17"/>
    </row>
    <row r="50" customFormat="false" ht="15" hidden="false" customHeight="false" outlineLevel="0" collapsed="false">
      <c r="A50" s="14"/>
      <c r="B50" s="15"/>
      <c r="C50" s="14"/>
      <c r="D50" s="14"/>
      <c r="E50" s="16" t="str">
        <f aca="false">IFERROR(INDEX('Plan de Cuentas'!$B$5:$B$38,MATCH(D50,'Plan de Cuentas'!$A$5:$A$38,0)),"")</f>
        <v/>
      </c>
      <c r="F50" s="17"/>
      <c r="G50" s="17"/>
    </row>
    <row r="51" customFormat="false" ht="15" hidden="false" customHeight="false" outlineLevel="0" collapsed="false">
      <c r="A51" s="14"/>
      <c r="B51" s="15"/>
      <c r="C51" s="14"/>
      <c r="D51" s="14"/>
      <c r="E51" s="16" t="str">
        <f aca="false">IFERROR(INDEX('Plan de Cuentas'!$B$5:$B$38,MATCH(D51,'Plan de Cuentas'!$A$5:$A$38,0)),"")</f>
        <v/>
      </c>
      <c r="F51" s="17"/>
      <c r="G51" s="17"/>
    </row>
    <row r="52" customFormat="false" ht="15" hidden="false" customHeight="false" outlineLevel="0" collapsed="false">
      <c r="A52" s="14"/>
      <c r="B52" s="15"/>
      <c r="C52" s="14"/>
      <c r="D52" s="14"/>
      <c r="E52" s="16" t="str">
        <f aca="false">IFERROR(INDEX('Plan de Cuentas'!$B$5:$B$38,MATCH(D52,'Plan de Cuentas'!$A$5:$A$38,0)),"")</f>
        <v/>
      </c>
      <c r="F52" s="17"/>
      <c r="G52" s="17"/>
    </row>
    <row r="53" customFormat="false" ht="15" hidden="false" customHeight="false" outlineLevel="0" collapsed="false">
      <c r="A53" s="14"/>
      <c r="B53" s="15"/>
      <c r="C53" s="14"/>
      <c r="D53" s="14"/>
      <c r="E53" s="16" t="str">
        <f aca="false">IFERROR(INDEX('Plan de Cuentas'!$B$5:$B$38,MATCH(D53,'Plan de Cuentas'!$A$5:$A$38,0)),"")</f>
        <v/>
      </c>
      <c r="F53" s="17"/>
      <c r="G53" s="17"/>
    </row>
    <row r="54" customFormat="false" ht="15" hidden="false" customHeight="false" outlineLevel="0" collapsed="false">
      <c r="A54" s="14"/>
      <c r="B54" s="15"/>
      <c r="C54" s="14"/>
      <c r="D54" s="14"/>
      <c r="E54" s="16" t="str">
        <f aca="false">IFERROR(INDEX('Plan de Cuentas'!$B$5:$B$38,MATCH(D54,'Plan de Cuentas'!$A$5:$A$38,0)),"")</f>
        <v/>
      </c>
      <c r="F54" s="17"/>
      <c r="G54" s="17"/>
    </row>
    <row r="55" customFormat="false" ht="15" hidden="false" customHeight="false" outlineLevel="0" collapsed="false">
      <c r="A55" s="14"/>
      <c r="B55" s="15"/>
      <c r="C55" s="14"/>
      <c r="D55" s="14"/>
      <c r="E55" s="16" t="str">
        <f aca="false">IFERROR(INDEX('Plan de Cuentas'!$B$5:$B$38,MATCH(D55,'Plan de Cuentas'!$A$5:$A$38,0)),"")</f>
        <v/>
      </c>
      <c r="F55" s="17"/>
      <c r="G55" s="17"/>
    </row>
    <row r="56" customFormat="false" ht="15" hidden="false" customHeight="false" outlineLevel="0" collapsed="false">
      <c r="A56" s="14"/>
      <c r="B56" s="15"/>
      <c r="C56" s="14"/>
      <c r="D56" s="14"/>
      <c r="E56" s="16" t="str">
        <f aca="false">IFERROR(INDEX('Plan de Cuentas'!$B$5:$B$38,MATCH(D56,'Plan de Cuentas'!$A$5:$A$38,0)),"")</f>
        <v/>
      </c>
      <c r="F56" s="17"/>
      <c r="G56" s="17"/>
    </row>
    <row r="57" customFormat="false" ht="15" hidden="false" customHeight="false" outlineLevel="0" collapsed="false">
      <c r="A57" s="14"/>
      <c r="B57" s="15"/>
      <c r="C57" s="14"/>
      <c r="D57" s="14"/>
      <c r="E57" s="16" t="str">
        <f aca="false">IFERROR(INDEX('Plan de Cuentas'!$B$5:$B$38,MATCH(D57,'Plan de Cuentas'!$A$5:$A$38,0)),"")</f>
        <v/>
      </c>
      <c r="F57" s="17"/>
      <c r="G57" s="17"/>
    </row>
    <row r="58" customFormat="false" ht="15" hidden="false" customHeight="false" outlineLevel="0" collapsed="false">
      <c r="A58" s="14"/>
      <c r="B58" s="15"/>
      <c r="C58" s="14"/>
      <c r="D58" s="14"/>
      <c r="E58" s="16" t="str">
        <f aca="false">IFERROR(INDEX('Plan de Cuentas'!$B$5:$B$38,MATCH(D58,'Plan de Cuentas'!$A$5:$A$38,0)),"")</f>
        <v/>
      </c>
      <c r="F58" s="17"/>
      <c r="G58" s="17"/>
    </row>
    <row r="59" customFormat="false" ht="15" hidden="false" customHeight="false" outlineLevel="0" collapsed="false">
      <c r="A59" s="14"/>
      <c r="B59" s="15"/>
      <c r="C59" s="14"/>
      <c r="D59" s="14"/>
      <c r="E59" s="16" t="str">
        <f aca="false">IFERROR(INDEX('Plan de Cuentas'!$B$5:$B$38,MATCH(D59,'Plan de Cuentas'!$A$5:$A$38,0)),"")</f>
        <v/>
      </c>
      <c r="F59" s="17"/>
      <c r="G59" s="17"/>
    </row>
    <row r="60" customFormat="false" ht="15" hidden="false" customHeight="false" outlineLevel="0" collapsed="false">
      <c r="A60" s="14"/>
      <c r="B60" s="15"/>
      <c r="C60" s="14"/>
      <c r="D60" s="14"/>
      <c r="E60" s="16" t="str">
        <f aca="false">IFERROR(INDEX('Plan de Cuentas'!$B$5:$B$38,MATCH(D60,'Plan de Cuentas'!$A$5:$A$38,0)),"")</f>
        <v/>
      </c>
      <c r="F60" s="17"/>
      <c r="G60" s="17"/>
    </row>
    <row r="61" customFormat="false" ht="15" hidden="false" customHeight="false" outlineLevel="0" collapsed="false">
      <c r="A61" s="14"/>
      <c r="B61" s="15"/>
      <c r="C61" s="14"/>
      <c r="D61" s="14"/>
      <c r="E61" s="16" t="str">
        <f aca="false">IFERROR(INDEX('Plan de Cuentas'!$B$5:$B$38,MATCH(D61,'Plan de Cuentas'!$A$5:$A$38,0)),"")</f>
        <v/>
      </c>
      <c r="F61" s="17"/>
      <c r="G61" s="17"/>
    </row>
    <row r="62" customFormat="false" ht="15" hidden="false" customHeight="false" outlineLevel="0" collapsed="false">
      <c r="A62" s="14"/>
      <c r="B62" s="15"/>
      <c r="C62" s="14"/>
      <c r="D62" s="14"/>
      <c r="E62" s="16" t="str">
        <f aca="false">IFERROR(INDEX('Plan de Cuentas'!$B$5:$B$38,MATCH(D62,'Plan de Cuentas'!$A$5:$A$38,0)),"")</f>
        <v/>
      </c>
      <c r="F62" s="17"/>
      <c r="G62" s="17"/>
    </row>
    <row r="63" customFormat="false" ht="15" hidden="false" customHeight="false" outlineLevel="0" collapsed="false">
      <c r="A63" s="14"/>
      <c r="B63" s="15"/>
      <c r="C63" s="14"/>
      <c r="D63" s="14"/>
      <c r="E63" s="16" t="str">
        <f aca="false">IFERROR(INDEX('Plan de Cuentas'!$B$5:$B$38,MATCH(D63,'Plan de Cuentas'!$A$5:$A$38,0)),"")</f>
        <v/>
      </c>
      <c r="F63" s="17"/>
      <c r="G63" s="17"/>
    </row>
    <row r="64" customFormat="false" ht="15" hidden="false" customHeight="false" outlineLevel="0" collapsed="false">
      <c r="A64" s="14"/>
      <c r="B64" s="15"/>
      <c r="C64" s="14"/>
      <c r="D64" s="14"/>
      <c r="E64" s="16" t="str">
        <f aca="false">IFERROR(INDEX('Plan de Cuentas'!$B$5:$B$38,MATCH(D64,'Plan de Cuentas'!$A$5:$A$38,0)),"")</f>
        <v/>
      </c>
      <c r="F64" s="17"/>
      <c r="G64" s="17"/>
    </row>
    <row r="65" customFormat="false" ht="15" hidden="false" customHeight="false" outlineLevel="0" collapsed="false">
      <c r="A65" s="14"/>
      <c r="B65" s="15"/>
      <c r="C65" s="14"/>
      <c r="D65" s="14"/>
      <c r="E65" s="16" t="str">
        <f aca="false">IFERROR(INDEX('Plan de Cuentas'!$B$5:$B$38,MATCH(D65,'Plan de Cuentas'!$A$5:$A$38,0)),"")</f>
        <v/>
      </c>
      <c r="F65" s="17"/>
      <c r="G65" s="17"/>
    </row>
    <row r="66" customFormat="false" ht="15" hidden="false" customHeight="false" outlineLevel="0" collapsed="false">
      <c r="A66" s="14"/>
      <c r="B66" s="15"/>
      <c r="C66" s="14"/>
      <c r="D66" s="14"/>
      <c r="E66" s="16" t="str">
        <f aca="false">IFERROR(INDEX('Plan de Cuentas'!$B$5:$B$38,MATCH(D66,'Plan de Cuentas'!$A$5:$A$38,0)),"")</f>
        <v/>
      </c>
      <c r="F66" s="17"/>
      <c r="G66" s="17"/>
    </row>
    <row r="67" customFormat="false" ht="15" hidden="false" customHeight="false" outlineLevel="0" collapsed="false">
      <c r="A67" s="14"/>
      <c r="B67" s="15"/>
      <c r="C67" s="14"/>
      <c r="D67" s="14"/>
      <c r="E67" s="16" t="str">
        <f aca="false">IFERROR(INDEX('Plan de Cuentas'!$B$5:$B$38,MATCH(D67,'Plan de Cuentas'!$A$5:$A$38,0)),"")</f>
        <v/>
      </c>
      <c r="F67" s="17"/>
      <c r="G67" s="17"/>
    </row>
    <row r="68" customFormat="false" ht="15" hidden="false" customHeight="false" outlineLevel="0" collapsed="false">
      <c r="A68" s="14"/>
      <c r="B68" s="15"/>
      <c r="C68" s="14"/>
      <c r="D68" s="14"/>
      <c r="E68" s="16" t="str">
        <f aca="false">IFERROR(INDEX('Plan de Cuentas'!$B$5:$B$38,MATCH(D68,'Plan de Cuentas'!$A$5:$A$38,0)),"")</f>
        <v/>
      </c>
      <c r="F68" s="17"/>
      <c r="G68" s="17"/>
    </row>
    <row r="69" customFormat="false" ht="15" hidden="false" customHeight="false" outlineLevel="0" collapsed="false">
      <c r="A69" s="14"/>
      <c r="B69" s="15"/>
      <c r="C69" s="14"/>
      <c r="D69" s="14"/>
      <c r="E69" s="16" t="str">
        <f aca="false">IFERROR(INDEX('Plan de Cuentas'!$B$5:$B$38,MATCH(D69,'Plan de Cuentas'!$A$5:$A$38,0)),"")</f>
        <v/>
      </c>
      <c r="F69" s="17"/>
      <c r="G69" s="17"/>
    </row>
    <row r="70" customFormat="false" ht="15" hidden="false" customHeight="false" outlineLevel="0" collapsed="false">
      <c r="A70" s="14"/>
      <c r="B70" s="15"/>
      <c r="C70" s="14"/>
      <c r="D70" s="14"/>
      <c r="E70" s="16" t="str">
        <f aca="false">IFERROR(INDEX('Plan de Cuentas'!$B$5:$B$38,MATCH(D70,'Plan de Cuentas'!$A$5:$A$38,0)),"")</f>
        <v/>
      </c>
      <c r="F70" s="17"/>
      <c r="G70" s="17"/>
    </row>
    <row r="71" customFormat="false" ht="15" hidden="false" customHeight="false" outlineLevel="0" collapsed="false">
      <c r="A71" s="14"/>
      <c r="B71" s="15"/>
      <c r="C71" s="14"/>
      <c r="D71" s="14"/>
      <c r="E71" s="16" t="str">
        <f aca="false">IFERROR(INDEX('Plan de Cuentas'!$B$5:$B$38,MATCH(D71,'Plan de Cuentas'!$A$5:$A$38,0)),"")</f>
        <v/>
      </c>
      <c r="F71" s="17"/>
      <c r="G71" s="17"/>
    </row>
    <row r="72" customFormat="false" ht="15" hidden="false" customHeight="false" outlineLevel="0" collapsed="false">
      <c r="A72" s="14"/>
      <c r="B72" s="15"/>
      <c r="C72" s="14"/>
      <c r="D72" s="14"/>
      <c r="E72" s="16" t="str">
        <f aca="false">IFERROR(INDEX('Plan de Cuentas'!$B$5:$B$38,MATCH(D72,'Plan de Cuentas'!$A$5:$A$38,0)),"")</f>
        <v/>
      </c>
      <c r="F72" s="17"/>
      <c r="G72" s="17"/>
    </row>
    <row r="73" customFormat="false" ht="15" hidden="false" customHeight="false" outlineLevel="0" collapsed="false">
      <c r="A73" s="14"/>
      <c r="B73" s="15"/>
      <c r="C73" s="14"/>
      <c r="D73" s="14"/>
      <c r="E73" s="16" t="str">
        <f aca="false">IFERROR(INDEX('Plan de Cuentas'!$B$5:$B$38,MATCH(D73,'Plan de Cuentas'!$A$5:$A$38,0)),"")</f>
        <v/>
      </c>
      <c r="F73" s="17"/>
      <c r="G73" s="17"/>
    </row>
    <row r="74" customFormat="false" ht="15" hidden="false" customHeight="false" outlineLevel="0" collapsed="false">
      <c r="A74" s="14"/>
      <c r="B74" s="15"/>
      <c r="C74" s="14"/>
      <c r="D74" s="14"/>
      <c r="E74" s="16" t="str">
        <f aca="false">IFERROR(INDEX('Plan de Cuentas'!$B$5:$B$38,MATCH(D74,'Plan de Cuentas'!$A$5:$A$38,0)),"")</f>
        <v/>
      </c>
      <c r="F74" s="17"/>
      <c r="G74" s="17"/>
    </row>
    <row r="75" customFormat="false" ht="15" hidden="false" customHeight="false" outlineLevel="0" collapsed="false">
      <c r="A75" s="14"/>
      <c r="B75" s="15"/>
      <c r="C75" s="14"/>
      <c r="D75" s="14"/>
      <c r="E75" s="16" t="str">
        <f aca="false">IFERROR(INDEX('Plan de Cuentas'!$B$5:$B$38,MATCH(D75,'Plan de Cuentas'!$A$5:$A$38,0)),"")</f>
        <v/>
      </c>
      <c r="F75" s="17"/>
      <c r="G75" s="17"/>
    </row>
    <row r="76" customFormat="false" ht="15" hidden="false" customHeight="false" outlineLevel="0" collapsed="false">
      <c r="A76" s="14"/>
      <c r="B76" s="15"/>
      <c r="C76" s="14"/>
      <c r="D76" s="14"/>
      <c r="E76" s="16" t="str">
        <f aca="false">IFERROR(INDEX('Plan de Cuentas'!$B$5:$B$38,MATCH(D76,'Plan de Cuentas'!$A$5:$A$38,0)),"")</f>
        <v/>
      </c>
      <c r="F76" s="17"/>
      <c r="G76" s="17"/>
    </row>
    <row r="77" customFormat="false" ht="15" hidden="false" customHeight="false" outlineLevel="0" collapsed="false">
      <c r="A77" s="14"/>
      <c r="B77" s="15"/>
      <c r="C77" s="14"/>
      <c r="D77" s="14"/>
      <c r="E77" s="16" t="str">
        <f aca="false">IFERROR(INDEX('Plan de Cuentas'!$B$5:$B$38,MATCH(D77,'Plan de Cuentas'!$A$5:$A$38,0)),"")</f>
        <v/>
      </c>
      <c r="F77" s="17"/>
      <c r="G77" s="17"/>
    </row>
    <row r="78" customFormat="false" ht="15" hidden="false" customHeight="false" outlineLevel="0" collapsed="false">
      <c r="A78" s="14"/>
      <c r="B78" s="15"/>
      <c r="C78" s="14"/>
      <c r="D78" s="14"/>
      <c r="E78" s="16" t="str">
        <f aca="false">IFERROR(INDEX('Plan de Cuentas'!$B$5:$B$38,MATCH(D78,'Plan de Cuentas'!$A$5:$A$38,0)),"")</f>
        <v/>
      </c>
      <c r="F78" s="17"/>
      <c r="G78" s="17"/>
    </row>
    <row r="79" customFormat="false" ht="15" hidden="false" customHeight="false" outlineLevel="0" collapsed="false">
      <c r="A79" s="14"/>
      <c r="B79" s="15"/>
      <c r="C79" s="14"/>
      <c r="D79" s="14"/>
      <c r="E79" s="16" t="str">
        <f aca="false">IFERROR(INDEX('Plan de Cuentas'!$B$5:$B$38,MATCH(D79,'Plan de Cuentas'!$A$5:$A$38,0)),"")</f>
        <v/>
      </c>
      <c r="F79" s="17"/>
      <c r="G79" s="17"/>
    </row>
    <row r="80" customFormat="false" ht="15" hidden="false" customHeight="false" outlineLevel="0" collapsed="false">
      <c r="A80" s="14"/>
      <c r="B80" s="15"/>
      <c r="C80" s="14"/>
      <c r="D80" s="14"/>
      <c r="E80" s="16" t="str">
        <f aca="false">IFERROR(INDEX('Plan de Cuentas'!$B$5:$B$38,MATCH(D80,'Plan de Cuentas'!$A$5:$A$38,0)),"")</f>
        <v/>
      </c>
      <c r="F80" s="17"/>
      <c r="G80" s="17"/>
    </row>
    <row r="81" customFormat="false" ht="15" hidden="false" customHeight="false" outlineLevel="0" collapsed="false">
      <c r="A81" s="14"/>
      <c r="B81" s="15"/>
      <c r="C81" s="14"/>
      <c r="D81" s="14"/>
      <c r="E81" s="16" t="str">
        <f aca="false">IFERROR(INDEX('Plan de Cuentas'!$B$5:$B$38,MATCH(D81,'Plan de Cuentas'!$A$5:$A$38,0)),"")</f>
        <v/>
      </c>
      <c r="F81" s="17"/>
      <c r="G81" s="17"/>
    </row>
    <row r="82" customFormat="false" ht="15" hidden="false" customHeight="false" outlineLevel="0" collapsed="false">
      <c r="A82" s="14"/>
      <c r="B82" s="15"/>
      <c r="C82" s="14"/>
      <c r="D82" s="14"/>
      <c r="E82" s="16" t="str">
        <f aca="false">IFERROR(INDEX('Plan de Cuentas'!$B$5:$B$38,MATCH(D82,'Plan de Cuentas'!$A$5:$A$38,0)),"")</f>
        <v/>
      </c>
      <c r="F82" s="17"/>
      <c r="G82" s="17"/>
    </row>
    <row r="83" customFormat="false" ht="15" hidden="false" customHeight="false" outlineLevel="0" collapsed="false">
      <c r="A83" s="14"/>
      <c r="B83" s="15"/>
      <c r="C83" s="14"/>
      <c r="D83" s="14"/>
      <c r="E83" s="16" t="str">
        <f aca="false">IFERROR(INDEX('Plan de Cuentas'!$B$5:$B$38,MATCH(D83,'Plan de Cuentas'!$A$5:$A$38,0)),"")</f>
        <v/>
      </c>
      <c r="F83" s="17"/>
      <c r="G83" s="17"/>
    </row>
    <row r="84" customFormat="false" ht="15" hidden="false" customHeight="false" outlineLevel="0" collapsed="false">
      <c r="A84" s="14"/>
      <c r="B84" s="15"/>
      <c r="C84" s="14"/>
      <c r="D84" s="14"/>
      <c r="E84" s="16" t="str">
        <f aca="false">IFERROR(INDEX('Plan de Cuentas'!$B$5:$B$38,MATCH(D84,'Plan de Cuentas'!$A$5:$A$38,0)),"")</f>
        <v/>
      </c>
      <c r="F84" s="17"/>
      <c r="G84" s="17"/>
    </row>
    <row r="85" customFormat="false" ht="15" hidden="false" customHeight="false" outlineLevel="0" collapsed="false">
      <c r="A85" s="14"/>
      <c r="B85" s="15"/>
      <c r="C85" s="14"/>
      <c r="D85" s="14"/>
      <c r="E85" s="16" t="str">
        <f aca="false">IFERROR(INDEX('Plan de Cuentas'!$B$5:$B$38,MATCH(D85,'Plan de Cuentas'!$A$5:$A$38,0)),"")</f>
        <v/>
      </c>
      <c r="F85" s="17"/>
      <c r="G85" s="17"/>
    </row>
    <row r="86" customFormat="false" ht="15" hidden="false" customHeight="false" outlineLevel="0" collapsed="false">
      <c r="A86" s="14"/>
      <c r="B86" s="15"/>
      <c r="C86" s="14"/>
      <c r="D86" s="14"/>
      <c r="E86" s="16" t="str">
        <f aca="false">IFERROR(INDEX('Plan de Cuentas'!$B$5:$B$38,MATCH(D86,'Plan de Cuentas'!$A$5:$A$38,0)),"")</f>
        <v/>
      </c>
      <c r="F86" s="17"/>
      <c r="G86" s="17"/>
    </row>
    <row r="87" customFormat="false" ht="15" hidden="false" customHeight="false" outlineLevel="0" collapsed="false">
      <c r="A87" s="14"/>
      <c r="B87" s="15"/>
      <c r="C87" s="14"/>
      <c r="D87" s="14"/>
      <c r="E87" s="16" t="str">
        <f aca="false">IFERROR(INDEX('Plan de Cuentas'!$B$5:$B$38,MATCH(D87,'Plan de Cuentas'!$A$5:$A$38,0)),"")</f>
        <v/>
      </c>
      <c r="F87" s="17"/>
      <c r="G87" s="17"/>
    </row>
    <row r="88" customFormat="false" ht="15" hidden="false" customHeight="false" outlineLevel="0" collapsed="false">
      <c r="A88" s="14"/>
      <c r="B88" s="15"/>
      <c r="C88" s="14"/>
      <c r="D88" s="14"/>
      <c r="E88" s="16" t="str">
        <f aca="false">IFERROR(INDEX('Plan de Cuentas'!$B$5:$B$38,MATCH(D88,'Plan de Cuentas'!$A$5:$A$38,0)),"")</f>
        <v/>
      </c>
      <c r="F88" s="17"/>
      <c r="G88" s="17"/>
    </row>
    <row r="89" customFormat="false" ht="15" hidden="false" customHeight="false" outlineLevel="0" collapsed="false">
      <c r="A89" s="14"/>
      <c r="B89" s="15"/>
      <c r="C89" s="14"/>
      <c r="D89" s="14"/>
      <c r="E89" s="16" t="str">
        <f aca="false">IFERROR(INDEX('Plan de Cuentas'!$B$5:$B$38,MATCH(D89,'Plan de Cuentas'!$A$5:$A$38,0)),"")</f>
        <v/>
      </c>
      <c r="F89" s="17"/>
      <c r="G89" s="17"/>
    </row>
    <row r="90" customFormat="false" ht="15" hidden="false" customHeight="false" outlineLevel="0" collapsed="false">
      <c r="A90" s="14"/>
      <c r="B90" s="15"/>
      <c r="C90" s="14"/>
      <c r="D90" s="14"/>
      <c r="E90" s="16" t="str">
        <f aca="false">IFERROR(INDEX('Plan de Cuentas'!$B$5:$B$38,MATCH(D90,'Plan de Cuentas'!$A$5:$A$38,0)),"")</f>
        <v/>
      </c>
      <c r="F90" s="17"/>
      <c r="G90" s="17"/>
    </row>
    <row r="91" customFormat="false" ht="15" hidden="false" customHeight="false" outlineLevel="0" collapsed="false">
      <c r="A91" s="14"/>
      <c r="B91" s="15"/>
      <c r="C91" s="14"/>
      <c r="D91" s="14"/>
      <c r="E91" s="16" t="str">
        <f aca="false">IFERROR(INDEX('Plan de Cuentas'!$B$5:$B$38,MATCH(D91,'Plan de Cuentas'!$A$5:$A$38,0)),"")</f>
        <v/>
      </c>
      <c r="F91" s="17"/>
      <c r="G91" s="17"/>
    </row>
    <row r="92" customFormat="false" ht="15" hidden="false" customHeight="false" outlineLevel="0" collapsed="false">
      <c r="A92" s="14"/>
      <c r="B92" s="15"/>
      <c r="C92" s="14"/>
      <c r="D92" s="14"/>
      <c r="E92" s="16" t="str">
        <f aca="false">IFERROR(INDEX('Plan de Cuentas'!$B$5:$B$38,MATCH(D92,'Plan de Cuentas'!$A$5:$A$38,0)),"")</f>
        <v/>
      </c>
      <c r="F92" s="17"/>
      <c r="G92" s="17"/>
    </row>
    <row r="93" customFormat="false" ht="15" hidden="false" customHeight="false" outlineLevel="0" collapsed="false">
      <c r="A93" s="14"/>
      <c r="B93" s="15"/>
      <c r="C93" s="14"/>
      <c r="D93" s="14"/>
      <c r="E93" s="16" t="str">
        <f aca="false">IFERROR(INDEX('Plan de Cuentas'!$B$5:$B$38,MATCH(D93,'Plan de Cuentas'!$A$5:$A$38,0)),"")</f>
        <v/>
      </c>
      <c r="F93" s="17"/>
      <c r="G93" s="17"/>
    </row>
    <row r="94" customFormat="false" ht="15" hidden="false" customHeight="false" outlineLevel="0" collapsed="false">
      <c r="A94" s="14"/>
      <c r="B94" s="15"/>
      <c r="C94" s="14"/>
      <c r="D94" s="14"/>
      <c r="E94" s="16" t="str">
        <f aca="false">IFERROR(INDEX('Plan de Cuentas'!$B$5:$B$38,MATCH(D94,'Plan de Cuentas'!$A$5:$A$38,0)),"")</f>
        <v/>
      </c>
      <c r="F94" s="17"/>
      <c r="G94" s="17"/>
    </row>
    <row r="95" customFormat="false" ht="15" hidden="false" customHeight="false" outlineLevel="0" collapsed="false">
      <c r="A95" s="14"/>
      <c r="B95" s="15"/>
      <c r="C95" s="14"/>
      <c r="D95" s="14"/>
      <c r="E95" s="16" t="str">
        <f aca="false">IFERROR(INDEX('Plan de Cuentas'!$B$5:$B$38,MATCH(D95,'Plan de Cuentas'!$A$5:$A$38,0)),"")</f>
        <v/>
      </c>
      <c r="F95" s="17"/>
      <c r="G95" s="17"/>
    </row>
    <row r="96" customFormat="false" ht="15" hidden="false" customHeight="false" outlineLevel="0" collapsed="false">
      <c r="A96" s="14"/>
      <c r="B96" s="15"/>
      <c r="C96" s="14"/>
      <c r="D96" s="14"/>
      <c r="E96" s="16" t="str">
        <f aca="false">IFERROR(INDEX('Plan de Cuentas'!$B$5:$B$38,MATCH(D96,'Plan de Cuentas'!$A$5:$A$38,0)),"")</f>
        <v/>
      </c>
      <c r="F96" s="17"/>
      <c r="G96" s="17"/>
    </row>
    <row r="97" customFormat="false" ht="15" hidden="false" customHeight="false" outlineLevel="0" collapsed="false">
      <c r="A97" s="14"/>
      <c r="B97" s="15"/>
      <c r="C97" s="14"/>
      <c r="D97" s="14"/>
      <c r="E97" s="16" t="str">
        <f aca="false">IFERROR(INDEX('Plan de Cuentas'!$B$5:$B$38,MATCH(D97,'Plan de Cuentas'!$A$5:$A$38,0)),"")</f>
        <v/>
      </c>
      <c r="F97" s="17"/>
      <c r="G97" s="17"/>
    </row>
    <row r="98" customFormat="false" ht="15" hidden="false" customHeight="false" outlineLevel="0" collapsed="false">
      <c r="A98" s="14"/>
      <c r="B98" s="15"/>
      <c r="C98" s="14"/>
      <c r="D98" s="14"/>
      <c r="E98" s="16" t="str">
        <f aca="false">IFERROR(INDEX('Plan de Cuentas'!$B$5:$B$38,MATCH(D98,'Plan de Cuentas'!$A$5:$A$38,0)),"")</f>
        <v/>
      </c>
      <c r="F98" s="17"/>
      <c r="G98" s="17"/>
    </row>
    <row r="99" customFormat="false" ht="15" hidden="false" customHeight="false" outlineLevel="0" collapsed="false">
      <c r="A99" s="14"/>
      <c r="B99" s="15"/>
      <c r="C99" s="14"/>
      <c r="D99" s="14"/>
      <c r="E99" s="16" t="str">
        <f aca="false">IFERROR(INDEX('Plan de Cuentas'!$B$5:$B$38,MATCH(D99,'Plan de Cuentas'!$A$5:$A$38,0)),"")</f>
        <v/>
      </c>
      <c r="F99" s="17"/>
      <c r="G99" s="17"/>
    </row>
    <row r="100" customFormat="false" ht="15" hidden="false" customHeight="false" outlineLevel="0" collapsed="false">
      <c r="A100" s="14"/>
      <c r="B100" s="15"/>
      <c r="C100" s="14"/>
      <c r="D100" s="14"/>
      <c r="E100" s="16" t="str">
        <f aca="false">IFERROR(INDEX('Plan de Cuentas'!$B$5:$B$38,MATCH(D100,'Plan de Cuentas'!$A$5:$A$38,0)),"")</f>
        <v/>
      </c>
      <c r="F100" s="17"/>
      <c r="G100" s="17"/>
    </row>
    <row r="101" customFormat="false" ht="15" hidden="false" customHeight="false" outlineLevel="0" collapsed="false">
      <c r="A101" s="14"/>
      <c r="B101" s="15"/>
      <c r="C101" s="14"/>
      <c r="D101" s="14"/>
      <c r="E101" s="16" t="str">
        <f aca="false">IFERROR(INDEX('Plan de Cuentas'!$B$5:$B$38,MATCH(D101,'Plan de Cuentas'!$A$5:$A$38,0)),"")</f>
        <v/>
      </c>
      <c r="F101" s="17"/>
      <c r="G101" s="17"/>
    </row>
    <row r="102" customFormat="false" ht="15" hidden="false" customHeight="false" outlineLevel="0" collapsed="false">
      <c r="A102" s="14"/>
      <c r="B102" s="15"/>
      <c r="C102" s="14"/>
      <c r="D102" s="14"/>
      <c r="E102" s="16" t="str">
        <f aca="false">IFERROR(INDEX('Plan de Cuentas'!$B$5:$B$38,MATCH(D102,'Plan de Cuentas'!$A$5:$A$38,0)),"")</f>
        <v/>
      </c>
      <c r="F102" s="17"/>
      <c r="G102" s="17"/>
    </row>
    <row r="103" customFormat="false" ht="15" hidden="false" customHeight="false" outlineLevel="0" collapsed="false">
      <c r="A103" s="14"/>
      <c r="B103" s="15"/>
      <c r="C103" s="14"/>
      <c r="D103" s="14"/>
      <c r="E103" s="16" t="str">
        <f aca="false">IFERROR(INDEX('Plan de Cuentas'!$B$5:$B$38,MATCH(D103,'Plan de Cuentas'!$A$5:$A$38,0)),"")</f>
        <v/>
      </c>
      <c r="F103" s="17"/>
      <c r="G103" s="17"/>
    </row>
    <row r="104" customFormat="false" ht="15" hidden="false" customHeight="false" outlineLevel="0" collapsed="false">
      <c r="A104" s="14"/>
      <c r="B104" s="15"/>
      <c r="C104" s="14"/>
      <c r="D104" s="14"/>
      <c r="E104" s="16" t="str">
        <f aca="false">IFERROR(INDEX('Plan de Cuentas'!$B$5:$B$38,MATCH(D104,'Plan de Cuentas'!$A$5:$A$38,0)),"")</f>
        <v/>
      </c>
      <c r="F104" s="17"/>
      <c r="G104" s="17"/>
    </row>
    <row r="105" customFormat="false" ht="15" hidden="false" customHeight="false" outlineLevel="0" collapsed="false">
      <c r="A105" s="14"/>
      <c r="B105" s="15"/>
      <c r="C105" s="14"/>
      <c r="D105" s="14"/>
      <c r="E105" s="16" t="str">
        <f aca="false">IFERROR(INDEX('Plan de Cuentas'!$B$5:$B$38,MATCH(D105,'Plan de Cuentas'!$A$5:$A$38,0)),"")</f>
        <v/>
      </c>
      <c r="F105" s="17"/>
      <c r="G105" s="17"/>
    </row>
    <row r="106" customFormat="false" ht="15" hidden="false" customHeight="false" outlineLevel="0" collapsed="false">
      <c r="A106" s="14"/>
      <c r="B106" s="15"/>
      <c r="C106" s="14"/>
      <c r="D106" s="14"/>
      <c r="E106" s="16" t="str">
        <f aca="false">IFERROR(INDEX('Plan de Cuentas'!$B$5:$B$38,MATCH(D106,'Plan de Cuentas'!$A$5:$A$38,0)),"")</f>
        <v/>
      </c>
      <c r="F106" s="17"/>
      <c r="G106" s="17"/>
    </row>
    <row r="107" customFormat="false" ht="15" hidden="false" customHeight="false" outlineLevel="0" collapsed="false">
      <c r="A107" s="14"/>
      <c r="B107" s="15"/>
      <c r="C107" s="14"/>
      <c r="D107" s="14"/>
      <c r="E107" s="16" t="str">
        <f aca="false">IFERROR(INDEX('Plan de Cuentas'!$B$5:$B$38,MATCH(D107,'Plan de Cuentas'!$A$5:$A$38,0)),"")</f>
        <v/>
      </c>
      <c r="F107" s="17"/>
      <c r="G107" s="17"/>
    </row>
    <row r="108" customFormat="false" ht="15" hidden="false" customHeight="false" outlineLevel="0" collapsed="false">
      <c r="A108" s="14"/>
      <c r="B108" s="15"/>
      <c r="C108" s="14"/>
      <c r="D108" s="14"/>
      <c r="E108" s="16" t="str">
        <f aca="false">IFERROR(INDEX('Plan de Cuentas'!$B$5:$B$38,MATCH(D108,'Plan de Cuentas'!$A$5:$A$38,0)),"")</f>
        <v/>
      </c>
      <c r="F108" s="17"/>
      <c r="G108" s="17"/>
    </row>
    <row r="109" customFormat="false" ht="15" hidden="false" customHeight="false" outlineLevel="0" collapsed="false">
      <c r="A109" s="14"/>
      <c r="B109" s="15"/>
      <c r="C109" s="14"/>
      <c r="D109" s="14"/>
      <c r="E109" s="16" t="str">
        <f aca="false">IFERROR(INDEX('Plan de Cuentas'!$B$5:$B$38,MATCH(D109,'Plan de Cuentas'!$A$5:$A$38,0)),"")</f>
        <v/>
      </c>
      <c r="F109" s="17"/>
      <c r="G109" s="17"/>
    </row>
    <row r="110" customFormat="false" ht="15" hidden="false" customHeight="false" outlineLevel="0" collapsed="false">
      <c r="A110" s="14"/>
      <c r="B110" s="15"/>
      <c r="C110" s="14"/>
      <c r="D110" s="14"/>
      <c r="E110" s="16" t="str">
        <f aca="false">IFERROR(INDEX('Plan de Cuentas'!$B$5:$B$38,MATCH(D110,'Plan de Cuentas'!$A$5:$A$38,0)),"")</f>
        <v/>
      </c>
      <c r="F110" s="17"/>
      <c r="G110" s="17"/>
    </row>
    <row r="111" customFormat="false" ht="15" hidden="false" customHeight="false" outlineLevel="0" collapsed="false">
      <c r="A111" s="14"/>
      <c r="B111" s="15"/>
      <c r="C111" s="14"/>
      <c r="D111" s="14"/>
      <c r="E111" s="16" t="str">
        <f aca="false">IFERROR(INDEX('Plan de Cuentas'!$B$5:$B$38,MATCH(D111,'Plan de Cuentas'!$A$5:$A$38,0)),"")</f>
        <v/>
      </c>
      <c r="F111" s="17"/>
      <c r="G111" s="17"/>
    </row>
    <row r="112" customFormat="false" ht="15" hidden="false" customHeight="false" outlineLevel="0" collapsed="false">
      <c r="A112" s="14"/>
      <c r="B112" s="15"/>
      <c r="C112" s="14"/>
      <c r="D112" s="14"/>
      <c r="E112" s="16" t="str">
        <f aca="false">IFERROR(INDEX('Plan de Cuentas'!$B$5:$B$38,MATCH(D112,'Plan de Cuentas'!$A$5:$A$38,0)),"")</f>
        <v/>
      </c>
      <c r="F112" s="17"/>
      <c r="G112" s="17"/>
    </row>
    <row r="113" customFormat="false" ht="15" hidden="false" customHeight="false" outlineLevel="0" collapsed="false">
      <c r="A113" s="14"/>
      <c r="B113" s="15"/>
      <c r="C113" s="14"/>
      <c r="D113" s="14"/>
      <c r="E113" s="16" t="str">
        <f aca="false">IFERROR(INDEX('Plan de Cuentas'!$B$5:$B$38,MATCH(D113,'Plan de Cuentas'!$A$5:$A$38,0)),"")</f>
        <v/>
      </c>
      <c r="F113" s="17"/>
      <c r="G113" s="17"/>
    </row>
    <row r="114" customFormat="false" ht="15" hidden="false" customHeight="false" outlineLevel="0" collapsed="false">
      <c r="A114" s="14"/>
      <c r="B114" s="15"/>
      <c r="C114" s="14"/>
      <c r="D114" s="14"/>
      <c r="E114" s="16" t="str">
        <f aca="false">IFERROR(INDEX('Plan de Cuentas'!$B$5:$B$38,MATCH(D114,'Plan de Cuentas'!$A$5:$A$38,0)),"")</f>
        <v/>
      </c>
      <c r="F114" s="17"/>
      <c r="G114" s="17"/>
    </row>
    <row r="115" customFormat="false" ht="15" hidden="false" customHeight="false" outlineLevel="0" collapsed="false">
      <c r="A115" s="14"/>
      <c r="B115" s="15"/>
      <c r="C115" s="14"/>
      <c r="D115" s="14"/>
      <c r="E115" s="16" t="str">
        <f aca="false">IFERROR(INDEX('Plan de Cuentas'!$B$5:$B$38,MATCH(D115,'Plan de Cuentas'!$A$5:$A$38,0)),"")</f>
        <v/>
      </c>
      <c r="F115" s="17"/>
      <c r="G115" s="17"/>
    </row>
    <row r="116" customFormat="false" ht="15" hidden="false" customHeight="false" outlineLevel="0" collapsed="false">
      <c r="A116" s="14"/>
      <c r="B116" s="15"/>
      <c r="C116" s="14"/>
      <c r="D116" s="14"/>
      <c r="E116" s="16" t="str">
        <f aca="false">IFERROR(INDEX('Plan de Cuentas'!$B$5:$B$38,MATCH(D116,'Plan de Cuentas'!$A$5:$A$38,0)),"")</f>
        <v/>
      </c>
      <c r="F116" s="17"/>
      <c r="G116" s="17"/>
    </row>
    <row r="117" customFormat="false" ht="15" hidden="false" customHeight="false" outlineLevel="0" collapsed="false">
      <c r="A117" s="14"/>
      <c r="B117" s="15"/>
      <c r="C117" s="14"/>
      <c r="D117" s="14"/>
      <c r="E117" s="16" t="str">
        <f aca="false">IFERROR(INDEX('Plan de Cuentas'!$B$5:$B$38,MATCH(D117,'Plan de Cuentas'!$A$5:$A$38,0)),"")</f>
        <v/>
      </c>
      <c r="F117" s="17"/>
      <c r="G117" s="17"/>
    </row>
    <row r="118" customFormat="false" ht="15" hidden="false" customHeight="false" outlineLevel="0" collapsed="false">
      <c r="A118" s="14"/>
      <c r="B118" s="15"/>
      <c r="C118" s="14"/>
      <c r="D118" s="14"/>
      <c r="E118" s="16" t="str">
        <f aca="false">IFERROR(INDEX('Plan de Cuentas'!$B$5:$B$38,MATCH(D118,'Plan de Cuentas'!$A$5:$A$38,0)),"")</f>
        <v/>
      </c>
      <c r="F118" s="17"/>
      <c r="G118" s="17"/>
    </row>
    <row r="119" customFormat="false" ht="15" hidden="false" customHeight="false" outlineLevel="0" collapsed="false">
      <c r="A119" s="14"/>
      <c r="B119" s="15"/>
      <c r="C119" s="14"/>
      <c r="D119" s="14"/>
      <c r="E119" s="16" t="str">
        <f aca="false">IFERROR(INDEX('Plan de Cuentas'!$B$5:$B$38,MATCH(D119,'Plan de Cuentas'!$A$5:$A$38,0)),"")</f>
        <v/>
      </c>
      <c r="F119" s="17"/>
      <c r="G119" s="17"/>
    </row>
    <row r="120" customFormat="false" ht="15" hidden="false" customHeight="false" outlineLevel="0" collapsed="false">
      <c r="A120" s="14"/>
      <c r="B120" s="15"/>
      <c r="C120" s="14"/>
      <c r="D120" s="14"/>
      <c r="E120" s="16" t="str">
        <f aca="false">IFERROR(INDEX('Plan de Cuentas'!$B$5:$B$38,MATCH(D120,'Plan de Cuentas'!$A$5:$A$38,0)),"")</f>
        <v/>
      </c>
      <c r="F120" s="17"/>
      <c r="G120" s="17"/>
    </row>
    <row r="121" customFormat="false" ht="15" hidden="false" customHeight="false" outlineLevel="0" collapsed="false">
      <c r="A121" s="14"/>
      <c r="B121" s="15"/>
      <c r="C121" s="14"/>
      <c r="D121" s="14"/>
      <c r="E121" s="16" t="str">
        <f aca="false">IFERROR(INDEX('Plan de Cuentas'!$B$5:$B$38,MATCH(D121,'Plan de Cuentas'!$A$5:$A$38,0)),"")</f>
        <v/>
      </c>
      <c r="F121" s="17"/>
      <c r="G121" s="17"/>
    </row>
    <row r="122" customFormat="false" ht="15" hidden="false" customHeight="false" outlineLevel="0" collapsed="false">
      <c r="A122" s="14"/>
      <c r="B122" s="15"/>
      <c r="C122" s="14"/>
      <c r="D122" s="14"/>
      <c r="E122" s="16" t="str">
        <f aca="false">IFERROR(INDEX('Plan de Cuentas'!$B$5:$B$38,MATCH(D122,'Plan de Cuentas'!$A$5:$A$38,0)),"")</f>
        <v/>
      </c>
      <c r="F122" s="17"/>
      <c r="G122" s="17"/>
    </row>
    <row r="123" customFormat="false" ht="15" hidden="false" customHeight="false" outlineLevel="0" collapsed="false">
      <c r="A123" s="14"/>
      <c r="B123" s="15"/>
      <c r="C123" s="14"/>
      <c r="D123" s="14"/>
      <c r="E123" s="16" t="str">
        <f aca="false">IFERROR(INDEX('Plan de Cuentas'!$B$5:$B$38,MATCH(D123,'Plan de Cuentas'!$A$5:$A$38,0)),"")</f>
        <v/>
      </c>
      <c r="F123" s="17"/>
      <c r="G123" s="17"/>
    </row>
    <row r="124" customFormat="false" ht="15" hidden="false" customHeight="false" outlineLevel="0" collapsed="false">
      <c r="A124" s="14"/>
      <c r="B124" s="15"/>
      <c r="C124" s="14"/>
      <c r="D124" s="14"/>
      <c r="E124" s="16" t="str">
        <f aca="false">IFERROR(INDEX('Plan de Cuentas'!$B$5:$B$38,MATCH(D124,'Plan de Cuentas'!$A$5:$A$38,0)),"")</f>
        <v/>
      </c>
      <c r="F124" s="17"/>
      <c r="G124" s="17"/>
    </row>
    <row r="125" customFormat="false" ht="15" hidden="false" customHeight="false" outlineLevel="0" collapsed="false">
      <c r="A125" s="14"/>
      <c r="B125" s="15"/>
      <c r="C125" s="14"/>
      <c r="D125" s="14"/>
      <c r="E125" s="16" t="str">
        <f aca="false">IFERROR(INDEX('Plan de Cuentas'!$B$5:$B$38,MATCH(D125,'Plan de Cuentas'!$A$5:$A$38,0)),"")</f>
        <v/>
      </c>
      <c r="F125" s="17"/>
      <c r="G125" s="17"/>
    </row>
    <row r="126" customFormat="false" ht="15" hidden="false" customHeight="false" outlineLevel="0" collapsed="false">
      <c r="A126" s="14"/>
      <c r="B126" s="15"/>
      <c r="C126" s="14"/>
      <c r="D126" s="14"/>
      <c r="E126" s="16" t="str">
        <f aca="false">IFERROR(INDEX('Plan de Cuentas'!$B$5:$B$38,MATCH(D126,'Plan de Cuentas'!$A$5:$A$38,0)),"")</f>
        <v/>
      </c>
      <c r="F126" s="17"/>
      <c r="G126" s="17"/>
    </row>
    <row r="127" customFormat="false" ht="15" hidden="false" customHeight="false" outlineLevel="0" collapsed="false">
      <c r="A127" s="14"/>
      <c r="B127" s="15"/>
      <c r="C127" s="14"/>
      <c r="D127" s="14"/>
      <c r="E127" s="16" t="str">
        <f aca="false">IFERROR(INDEX('Plan de Cuentas'!$B$5:$B$38,MATCH(D127,'Plan de Cuentas'!$A$5:$A$38,0)),"")</f>
        <v/>
      </c>
      <c r="F127" s="17"/>
      <c r="G127" s="17"/>
    </row>
    <row r="128" customFormat="false" ht="15" hidden="false" customHeight="false" outlineLevel="0" collapsed="false">
      <c r="A128" s="14"/>
      <c r="B128" s="15"/>
      <c r="C128" s="14"/>
      <c r="D128" s="14"/>
      <c r="E128" s="16" t="str">
        <f aca="false">IFERROR(INDEX('Plan de Cuentas'!$B$5:$B$38,MATCH(D128,'Plan de Cuentas'!$A$5:$A$38,0)),"")</f>
        <v/>
      </c>
      <c r="F128" s="17"/>
      <c r="G128" s="17"/>
    </row>
    <row r="129" customFormat="false" ht="15" hidden="false" customHeight="false" outlineLevel="0" collapsed="false">
      <c r="A129" s="14"/>
      <c r="B129" s="15"/>
      <c r="C129" s="14"/>
      <c r="D129" s="14"/>
      <c r="E129" s="16" t="str">
        <f aca="false">IFERROR(INDEX('Plan de Cuentas'!$B$5:$B$38,MATCH(D129,'Plan de Cuentas'!$A$5:$A$38,0)),"")</f>
        <v/>
      </c>
      <c r="F129" s="17"/>
      <c r="G129" s="17"/>
    </row>
    <row r="130" customFormat="false" ht="15" hidden="false" customHeight="false" outlineLevel="0" collapsed="false">
      <c r="A130" s="14"/>
      <c r="B130" s="15"/>
      <c r="C130" s="14"/>
      <c r="D130" s="14"/>
      <c r="E130" s="16" t="str">
        <f aca="false">IFERROR(INDEX('Plan de Cuentas'!$B$5:$B$38,MATCH(D130,'Plan de Cuentas'!$A$5:$A$38,0)),"")</f>
        <v/>
      </c>
      <c r="F130" s="17"/>
      <c r="G130" s="17"/>
    </row>
    <row r="131" customFormat="false" ht="15" hidden="false" customHeight="false" outlineLevel="0" collapsed="false">
      <c r="A131" s="14"/>
      <c r="B131" s="15"/>
      <c r="C131" s="14"/>
      <c r="D131" s="14"/>
      <c r="E131" s="16" t="str">
        <f aca="false">IFERROR(INDEX('Plan de Cuentas'!$B$5:$B$38,MATCH(D131,'Plan de Cuentas'!$A$5:$A$38,0)),"")</f>
        <v/>
      </c>
      <c r="F131" s="17"/>
      <c r="G131" s="17"/>
    </row>
    <row r="132" customFormat="false" ht="15" hidden="false" customHeight="false" outlineLevel="0" collapsed="false">
      <c r="A132" s="14"/>
      <c r="B132" s="15"/>
      <c r="C132" s="14"/>
      <c r="D132" s="14"/>
      <c r="E132" s="16" t="str">
        <f aca="false">IFERROR(INDEX('Plan de Cuentas'!$B$5:$B$38,MATCH(D132,'Plan de Cuentas'!$A$5:$A$38,0)),"")</f>
        <v/>
      </c>
      <c r="F132" s="17"/>
      <c r="G132" s="17"/>
    </row>
    <row r="133" customFormat="false" ht="15" hidden="false" customHeight="false" outlineLevel="0" collapsed="false">
      <c r="A133" s="14"/>
      <c r="B133" s="15"/>
      <c r="C133" s="14"/>
      <c r="D133" s="14"/>
      <c r="E133" s="16" t="str">
        <f aca="false">IFERROR(INDEX('Plan de Cuentas'!$B$5:$B$38,MATCH(D133,'Plan de Cuentas'!$A$5:$A$38,0)),"")</f>
        <v/>
      </c>
      <c r="F133" s="17"/>
      <c r="G133" s="17"/>
    </row>
    <row r="134" customFormat="false" ht="15" hidden="false" customHeight="false" outlineLevel="0" collapsed="false">
      <c r="A134" s="14"/>
      <c r="B134" s="15"/>
      <c r="C134" s="14"/>
      <c r="D134" s="14"/>
      <c r="E134" s="16" t="str">
        <f aca="false">IFERROR(INDEX('Plan de Cuentas'!$B$5:$B$38,MATCH(D134,'Plan de Cuentas'!$A$5:$A$38,0)),"")</f>
        <v/>
      </c>
      <c r="F134" s="17"/>
      <c r="G134" s="17"/>
    </row>
    <row r="135" customFormat="false" ht="15" hidden="false" customHeight="false" outlineLevel="0" collapsed="false">
      <c r="A135" s="14"/>
      <c r="B135" s="15"/>
      <c r="C135" s="14"/>
      <c r="D135" s="14"/>
      <c r="E135" s="16" t="str">
        <f aca="false">IFERROR(INDEX('Plan de Cuentas'!$B$5:$B$38,MATCH(D135,'Plan de Cuentas'!$A$5:$A$38,0)),"")</f>
        <v/>
      </c>
      <c r="F135" s="17"/>
      <c r="G135" s="17"/>
    </row>
    <row r="136" customFormat="false" ht="15" hidden="false" customHeight="false" outlineLevel="0" collapsed="false">
      <c r="A136" s="14"/>
      <c r="B136" s="15"/>
      <c r="C136" s="14"/>
      <c r="D136" s="14"/>
      <c r="E136" s="16" t="str">
        <f aca="false">IFERROR(INDEX('Plan de Cuentas'!$B$5:$B$38,MATCH(D136,'Plan de Cuentas'!$A$5:$A$38,0)),"")</f>
        <v/>
      </c>
      <c r="F136" s="17"/>
      <c r="G136" s="17"/>
    </row>
    <row r="137" customFormat="false" ht="15" hidden="false" customHeight="false" outlineLevel="0" collapsed="false">
      <c r="A137" s="14"/>
      <c r="B137" s="15"/>
      <c r="C137" s="14"/>
      <c r="D137" s="14"/>
      <c r="E137" s="16" t="str">
        <f aca="false">IFERROR(INDEX('Plan de Cuentas'!$B$5:$B$38,MATCH(D137,'Plan de Cuentas'!$A$5:$A$38,0)),"")</f>
        <v/>
      </c>
      <c r="F137" s="17"/>
      <c r="G137" s="17"/>
    </row>
    <row r="138" customFormat="false" ht="15" hidden="false" customHeight="false" outlineLevel="0" collapsed="false">
      <c r="A138" s="14"/>
      <c r="B138" s="15"/>
      <c r="C138" s="14"/>
      <c r="D138" s="14"/>
      <c r="E138" s="16" t="str">
        <f aca="false">IFERROR(INDEX('Plan de Cuentas'!$B$5:$B$38,MATCH(D138,'Plan de Cuentas'!$A$5:$A$38,0)),"")</f>
        <v/>
      </c>
      <c r="F138" s="17"/>
      <c r="G138" s="17"/>
    </row>
    <row r="139" customFormat="false" ht="15" hidden="false" customHeight="false" outlineLevel="0" collapsed="false">
      <c r="A139" s="14"/>
      <c r="B139" s="15"/>
      <c r="C139" s="14"/>
      <c r="D139" s="14"/>
      <c r="E139" s="16" t="str">
        <f aca="false">IFERROR(INDEX('Plan de Cuentas'!$B$5:$B$38,MATCH(D139,'Plan de Cuentas'!$A$5:$A$38,0)),"")</f>
        <v/>
      </c>
      <c r="F139" s="17"/>
      <c r="G139" s="17"/>
    </row>
    <row r="140" customFormat="false" ht="15" hidden="false" customHeight="false" outlineLevel="0" collapsed="false">
      <c r="A140" s="14"/>
      <c r="B140" s="15"/>
      <c r="C140" s="14"/>
      <c r="D140" s="14"/>
      <c r="E140" s="16" t="str">
        <f aca="false">IFERROR(INDEX('Plan de Cuentas'!$B$5:$B$38,MATCH(D140,'Plan de Cuentas'!$A$5:$A$38,0)),"")</f>
        <v/>
      </c>
      <c r="F140" s="17"/>
      <c r="G140" s="17"/>
    </row>
    <row r="141" customFormat="false" ht="15" hidden="false" customHeight="false" outlineLevel="0" collapsed="false">
      <c r="A141" s="14"/>
      <c r="B141" s="15"/>
      <c r="C141" s="14"/>
      <c r="D141" s="14"/>
      <c r="E141" s="16" t="str">
        <f aca="false">IFERROR(INDEX('Plan de Cuentas'!$B$5:$B$38,MATCH(D141,'Plan de Cuentas'!$A$5:$A$38,0)),"")</f>
        <v/>
      </c>
      <c r="F141" s="17"/>
      <c r="G141" s="17"/>
    </row>
    <row r="142" customFormat="false" ht="15" hidden="false" customHeight="false" outlineLevel="0" collapsed="false">
      <c r="A142" s="14"/>
      <c r="B142" s="15"/>
      <c r="C142" s="14"/>
      <c r="D142" s="14"/>
      <c r="E142" s="16" t="str">
        <f aca="false">IFERROR(INDEX('Plan de Cuentas'!$B$5:$B$38,MATCH(D142,'Plan de Cuentas'!$A$5:$A$38,0)),"")</f>
        <v/>
      </c>
      <c r="F142" s="17"/>
      <c r="G142" s="17"/>
    </row>
    <row r="143" customFormat="false" ht="15" hidden="false" customHeight="false" outlineLevel="0" collapsed="false">
      <c r="A143" s="14"/>
      <c r="B143" s="15"/>
      <c r="C143" s="14"/>
      <c r="D143" s="14"/>
      <c r="E143" s="16" t="str">
        <f aca="false">IFERROR(INDEX('Plan de Cuentas'!$B$5:$B$38,MATCH(D143,'Plan de Cuentas'!$A$5:$A$38,0)),"")</f>
        <v/>
      </c>
      <c r="F143" s="17"/>
      <c r="G143" s="17"/>
    </row>
    <row r="144" customFormat="false" ht="15" hidden="false" customHeight="false" outlineLevel="0" collapsed="false">
      <c r="A144" s="14"/>
      <c r="B144" s="15"/>
      <c r="C144" s="14"/>
      <c r="D144" s="14"/>
      <c r="E144" s="16" t="str">
        <f aca="false">IFERROR(INDEX('Plan de Cuentas'!$B$5:$B$38,MATCH(D144,'Plan de Cuentas'!$A$5:$A$38,0)),"")</f>
        <v/>
      </c>
      <c r="F144" s="17"/>
      <c r="G144" s="17"/>
    </row>
    <row r="145" customFormat="false" ht="15" hidden="false" customHeight="false" outlineLevel="0" collapsed="false">
      <c r="A145" s="14"/>
      <c r="B145" s="15"/>
      <c r="C145" s="14"/>
      <c r="D145" s="14"/>
      <c r="E145" s="16" t="str">
        <f aca="false">IFERROR(INDEX('Plan de Cuentas'!$B$5:$B$38,MATCH(D145,'Plan de Cuentas'!$A$5:$A$38,0)),"")</f>
        <v/>
      </c>
      <c r="F145" s="17"/>
      <c r="G145" s="17"/>
    </row>
    <row r="146" customFormat="false" ht="15" hidden="false" customHeight="false" outlineLevel="0" collapsed="false">
      <c r="A146" s="14"/>
      <c r="B146" s="15"/>
      <c r="C146" s="14"/>
      <c r="D146" s="14"/>
      <c r="E146" s="16" t="str">
        <f aca="false">IFERROR(INDEX('Plan de Cuentas'!$B$5:$B$38,MATCH(D146,'Plan de Cuentas'!$A$5:$A$38,0)),"")</f>
        <v/>
      </c>
      <c r="F146" s="17"/>
      <c r="G146" s="17"/>
    </row>
    <row r="147" customFormat="false" ht="15" hidden="false" customHeight="false" outlineLevel="0" collapsed="false">
      <c r="A147" s="14"/>
      <c r="B147" s="15"/>
      <c r="C147" s="14"/>
      <c r="D147" s="14"/>
      <c r="E147" s="16" t="str">
        <f aca="false">IFERROR(INDEX('Plan de Cuentas'!$B$5:$B$38,MATCH(D147,'Plan de Cuentas'!$A$5:$A$38,0)),"")</f>
        <v/>
      </c>
      <c r="F147" s="17"/>
      <c r="G147" s="17"/>
    </row>
    <row r="148" customFormat="false" ht="15" hidden="false" customHeight="false" outlineLevel="0" collapsed="false">
      <c r="A148" s="14"/>
      <c r="B148" s="15"/>
      <c r="C148" s="14"/>
      <c r="D148" s="14"/>
      <c r="E148" s="16" t="str">
        <f aca="false">IFERROR(INDEX('Plan de Cuentas'!$B$5:$B$38,MATCH(D148,'Plan de Cuentas'!$A$5:$A$38,0)),"")</f>
        <v/>
      </c>
      <c r="F148" s="17"/>
      <c r="G148" s="17"/>
    </row>
    <row r="149" customFormat="false" ht="15" hidden="false" customHeight="false" outlineLevel="0" collapsed="false">
      <c r="A149" s="14"/>
      <c r="B149" s="15"/>
      <c r="C149" s="14"/>
      <c r="D149" s="14"/>
      <c r="E149" s="16" t="str">
        <f aca="false">IFERROR(INDEX('Plan de Cuentas'!$B$5:$B$38,MATCH(D149,'Plan de Cuentas'!$A$5:$A$38,0)),"")</f>
        <v/>
      </c>
      <c r="F149" s="17"/>
      <c r="G149" s="17"/>
    </row>
    <row r="150" customFormat="false" ht="15" hidden="false" customHeight="false" outlineLevel="0" collapsed="false">
      <c r="A150" s="14"/>
      <c r="B150" s="15"/>
      <c r="C150" s="14"/>
      <c r="D150" s="14"/>
      <c r="E150" s="16" t="str">
        <f aca="false">IFERROR(INDEX('Plan de Cuentas'!$B$5:$B$38,MATCH(D150,'Plan de Cuentas'!$A$5:$A$38,0)),"")</f>
        <v/>
      </c>
      <c r="F150" s="17"/>
      <c r="G150" s="17"/>
    </row>
    <row r="151" customFormat="false" ht="15" hidden="false" customHeight="false" outlineLevel="0" collapsed="false">
      <c r="A151" s="14"/>
      <c r="B151" s="15"/>
      <c r="C151" s="14"/>
      <c r="D151" s="14"/>
      <c r="E151" s="16" t="str">
        <f aca="false">IFERROR(INDEX('Plan de Cuentas'!$B$5:$B$38,MATCH(D151,'Plan de Cuentas'!$A$5:$A$38,0)),"")</f>
        <v/>
      </c>
      <c r="F151" s="17"/>
      <c r="G151" s="17"/>
    </row>
    <row r="152" customFormat="false" ht="15" hidden="false" customHeight="false" outlineLevel="0" collapsed="false">
      <c r="A152" s="14"/>
      <c r="B152" s="15"/>
      <c r="C152" s="14"/>
      <c r="D152" s="14"/>
      <c r="E152" s="16" t="str">
        <f aca="false">IFERROR(INDEX('Plan de Cuentas'!$B$5:$B$38,MATCH(D152,'Plan de Cuentas'!$A$5:$A$38,0)),"")</f>
        <v/>
      </c>
      <c r="F152" s="17"/>
      <c r="G152" s="17"/>
    </row>
    <row r="153" customFormat="false" ht="15" hidden="false" customHeight="false" outlineLevel="0" collapsed="false">
      <c r="A153" s="14"/>
      <c r="B153" s="15"/>
      <c r="C153" s="14"/>
      <c r="D153" s="14"/>
      <c r="E153" s="16" t="str">
        <f aca="false">IFERROR(INDEX('Plan de Cuentas'!$B$5:$B$38,MATCH(D153,'Plan de Cuentas'!$A$5:$A$38,0)),"")</f>
        <v/>
      </c>
      <c r="F153" s="17"/>
      <c r="G153" s="17"/>
    </row>
    <row r="154" customFormat="false" ht="15" hidden="false" customHeight="false" outlineLevel="0" collapsed="false">
      <c r="A154" s="14"/>
      <c r="B154" s="15"/>
      <c r="C154" s="14"/>
      <c r="D154" s="14"/>
      <c r="E154" s="16" t="str">
        <f aca="false">IFERROR(INDEX('Plan de Cuentas'!$B$5:$B$38,MATCH(D154,'Plan de Cuentas'!$A$5:$A$38,0)),"")</f>
        <v/>
      </c>
      <c r="F154" s="17"/>
      <c r="G154" s="17"/>
    </row>
    <row r="155" customFormat="false" ht="15" hidden="false" customHeight="false" outlineLevel="0" collapsed="false">
      <c r="A155" s="14"/>
      <c r="B155" s="15"/>
      <c r="C155" s="14"/>
      <c r="D155" s="14"/>
      <c r="E155" s="16" t="str">
        <f aca="false">IFERROR(INDEX('Plan de Cuentas'!$B$5:$B$38,MATCH(D155,'Plan de Cuentas'!$A$5:$A$38,0)),"")</f>
        <v/>
      </c>
      <c r="F155" s="17"/>
      <c r="G155" s="17"/>
    </row>
    <row r="156" customFormat="false" ht="15" hidden="false" customHeight="false" outlineLevel="0" collapsed="false">
      <c r="A156" s="14"/>
      <c r="B156" s="15"/>
      <c r="C156" s="14"/>
      <c r="D156" s="14"/>
      <c r="E156" s="16" t="str">
        <f aca="false">IFERROR(INDEX('Plan de Cuentas'!$B$5:$B$38,MATCH(D156,'Plan de Cuentas'!$A$5:$A$38,0)),"")</f>
        <v/>
      </c>
      <c r="F156" s="17"/>
      <c r="G156" s="17"/>
    </row>
    <row r="157" customFormat="false" ht="15" hidden="false" customHeight="false" outlineLevel="0" collapsed="false">
      <c r="A157" s="14"/>
      <c r="B157" s="15"/>
      <c r="C157" s="14"/>
      <c r="D157" s="14"/>
      <c r="E157" s="16" t="str">
        <f aca="false">IFERROR(INDEX('Plan de Cuentas'!$B$5:$B$38,MATCH(D157,'Plan de Cuentas'!$A$5:$A$38,0)),"")</f>
        <v/>
      </c>
      <c r="F157" s="17"/>
      <c r="G157" s="17"/>
    </row>
    <row r="158" customFormat="false" ht="15" hidden="false" customHeight="false" outlineLevel="0" collapsed="false">
      <c r="A158" s="14"/>
      <c r="B158" s="15"/>
      <c r="C158" s="14"/>
      <c r="D158" s="14"/>
      <c r="E158" s="16" t="str">
        <f aca="false">IFERROR(INDEX('Plan de Cuentas'!$B$5:$B$38,MATCH(D158,'Plan de Cuentas'!$A$5:$A$38,0)),"")</f>
        <v/>
      </c>
      <c r="F158" s="17"/>
      <c r="G158" s="17"/>
    </row>
    <row r="159" customFormat="false" ht="15" hidden="false" customHeight="false" outlineLevel="0" collapsed="false">
      <c r="A159" s="14"/>
      <c r="B159" s="15"/>
      <c r="C159" s="14"/>
      <c r="D159" s="14"/>
      <c r="E159" s="16" t="str">
        <f aca="false">IFERROR(INDEX('Plan de Cuentas'!$B$5:$B$38,MATCH(D159,'Plan de Cuentas'!$A$5:$A$38,0)),"")</f>
        <v/>
      </c>
      <c r="F159" s="17"/>
      <c r="G159" s="17"/>
    </row>
    <row r="160" customFormat="false" ht="15" hidden="false" customHeight="false" outlineLevel="0" collapsed="false">
      <c r="A160" s="14"/>
      <c r="B160" s="15"/>
      <c r="C160" s="14"/>
      <c r="D160" s="14"/>
      <c r="E160" s="16" t="str">
        <f aca="false">IFERROR(INDEX('Plan de Cuentas'!$B$5:$B$38,MATCH(D160,'Plan de Cuentas'!$A$5:$A$38,0)),"")</f>
        <v/>
      </c>
      <c r="F160" s="17"/>
      <c r="G160" s="17"/>
    </row>
    <row r="161" customFormat="false" ht="15" hidden="false" customHeight="false" outlineLevel="0" collapsed="false">
      <c r="A161" s="14"/>
      <c r="B161" s="15"/>
      <c r="C161" s="14"/>
      <c r="D161" s="14"/>
      <c r="E161" s="16" t="str">
        <f aca="false">IFERROR(INDEX('Plan de Cuentas'!$B$5:$B$38,MATCH(D161,'Plan de Cuentas'!$A$5:$A$38,0)),"")</f>
        <v/>
      </c>
      <c r="F161" s="17"/>
      <c r="G161" s="17"/>
    </row>
    <row r="162" customFormat="false" ht="15" hidden="false" customHeight="false" outlineLevel="0" collapsed="false">
      <c r="A162" s="14"/>
      <c r="B162" s="15"/>
      <c r="C162" s="14"/>
      <c r="D162" s="14"/>
      <c r="E162" s="16" t="str">
        <f aca="false">IFERROR(INDEX('Plan de Cuentas'!$B$5:$B$38,MATCH(D162,'Plan de Cuentas'!$A$5:$A$38,0)),"")</f>
        <v/>
      </c>
      <c r="F162" s="17"/>
      <c r="G162" s="17"/>
    </row>
    <row r="163" customFormat="false" ht="15" hidden="false" customHeight="false" outlineLevel="0" collapsed="false">
      <c r="A163" s="14"/>
      <c r="B163" s="15"/>
      <c r="C163" s="14"/>
      <c r="D163" s="14"/>
      <c r="E163" s="16" t="str">
        <f aca="false">IFERROR(INDEX('Plan de Cuentas'!$B$5:$B$38,MATCH(D163,'Plan de Cuentas'!$A$5:$A$38,0)),"")</f>
        <v/>
      </c>
      <c r="F163" s="17"/>
      <c r="G163" s="17"/>
    </row>
    <row r="164" customFormat="false" ht="15" hidden="false" customHeight="false" outlineLevel="0" collapsed="false">
      <c r="A164" s="14"/>
      <c r="B164" s="15"/>
      <c r="C164" s="14"/>
      <c r="D164" s="14"/>
      <c r="E164" s="16" t="str">
        <f aca="false">IFERROR(INDEX('Plan de Cuentas'!$B$5:$B$38,MATCH(D164,'Plan de Cuentas'!$A$5:$A$38,0)),"")</f>
        <v/>
      </c>
      <c r="F164" s="17"/>
      <c r="G164" s="17"/>
    </row>
    <row r="165" customFormat="false" ht="15" hidden="false" customHeight="false" outlineLevel="0" collapsed="false">
      <c r="A165" s="14"/>
      <c r="B165" s="15"/>
      <c r="C165" s="14"/>
      <c r="D165" s="14"/>
      <c r="E165" s="16" t="str">
        <f aca="false">IFERROR(INDEX('Plan de Cuentas'!$B$5:$B$38,MATCH(D165,'Plan de Cuentas'!$A$5:$A$38,0)),"")</f>
        <v/>
      </c>
      <c r="F165" s="17"/>
      <c r="G165" s="17"/>
    </row>
    <row r="166" customFormat="false" ht="15" hidden="false" customHeight="false" outlineLevel="0" collapsed="false">
      <c r="A166" s="14"/>
      <c r="B166" s="15"/>
      <c r="C166" s="14"/>
      <c r="D166" s="14"/>
      <c r="E166" s="16" t="str">
        <f aca="false">IFERROR(INDEX('Plan de Cuentas'!$B$5:$B$38,MATCH(D166,'Plan de Cuentas'!$A$5:$A$38,0)),"")</f>
        <v/>
      </c>
      <c r="F166" s="17"/>
      <c r="G166" s="17"/>
    </row>
    <row r="167" customFormat="false" ht="15" hidden="false" customHeight="false" outlineLevel="0" collapsed="false">
      <c r="A167" s="14"/>
      <c r="B167" s="15"/>
      <c r="C167" s="14"/>
      <c r="D167" s="14"/>
      <c r="E167" s="16" t="str">
        <f aca="false">IFERROR(INDEX('Plan de Cuentas'!$B$5:$B$38,MATCH(D167,'Plan de Cuentas'!$A$5:$A$38,0)),"")</f>
        <v/>
      </c>
      <c r="F167" s="17"/>
      <c r="G167" s="17"/>
    </row>
    <row r="168" customFormat="false" ht="15" hidden="false" customHeight="false" outlineLevel="0" collapsed="false">
      <c r="A168" s="14"/>
      <c r="B168" s="15"/>
      <c r="C168" s="14"/>
      <c r="D168" s="14"/>
      <c r="E168" s="16" t="str">
        <f aca="false">IFERROR(INDEX('Plan de Cuentas'!$B$5:$B$38,MATCH(D168,'Plan de Cuentas'!$A$5:$A$38,0)),"")</f>
        <v/>
      </c>
      <c r="F168" s="17"/>
      <c r="G168" s="17"/>
    </row>
    <row r="169" customFormat="false" ht="15" hidden="false" customHeight="false" outlineLevel="0" collapsed="false">
      <c r="A169" s="14"/>
      <c r="B169" s="15"/>
      <c r="C169" s="14"/>
      <c r="D169" s="14"/>
      <c r="E169" s="16" t="str">
        <f aca="false">IFERROR(INDEX('Plan de Cuentas'!$B$5:$B$38,MATCH(D169,'Plan de Cuentas'!$A$5:$A$38,0)),"")</f>
        <v/>
      </c>
      <c r="F169" s="17"/>
      <c r="G169" s="17"/>
    </row>
    <row r="170" customFormat="false" ht="15" hidden="false" customHeight="false" outlineLevel="0" collapsed="false">
      <c r="A170" s="14"/>
      <c r="B170" s="15"/>
      <c r="C170" s="14"/>
      <c r="D170" s="14"/>
      <c r="E170" s="16" t="str">
        <f aca="false">IFERROR(INDEX('Plan de Cuentas'!$B$5:$B$38,MATCH(D170,'Plan de Cuentas'!$A$5:$A$38,0)),"")</f>
        <v/>
      </c>
      <c r="F170" s="17"/>
      <c r="G170" s="17"/>
    </row>
    <row r="171" customFormat="false" ht="15" hidden="false" customHeight="false" outlineLevel="0" collapsed="false">
      <c r="A171" s="14"/>
      <c r="B171" s="15"/>
      <c r="C171" s="14"/>
      <c r="D171" s="14"/>
      <c r="E171" s="16" t="str">
        <f aca="false">IFERROR(INDEX('Plan de Cuentas'!$B$5:$B$38,MATCH(D171,'Plan de Cuentas'!$A$5:$A$38,0)),"")</f>
        <v/>
      </c>
      <c r="F171" s="17"/>
      <c r="G171" s="17"/>
    </row>
    <row r="172" customFormat="false" ht="15" hidden="false" customHeight="false" outlineLevel="0" collapsed="false">
      <c r="A172" s="14"/>
      <c r="B172" s="15"/>
      <c r="C172" s="14"/>
      <c r="D172" s="14"/>
      <c r="E172" s="16" t="str">
        <f aca="false">IFERROR(INDEX('Plan de Cuentas'!$B$5:$B$38,MATCH(D172,'Plan de Cuentas'!$A$5:$A$38,0)),"")</f>
        <v/>
      </c>
      <c r="F172" s="17"/>
      <c r="G172" s="17"/>
    </row>
    <row r="173" customFormat="false" ht="15" hidden="false" customHeight="false" outlineLevel="0" collapsed="false">
      <c r="A173" s="14"/>
      <c r="B173" s="15"/>
      <c r="C173" s="14"/>
      <c r="D173" s="14"/>
      <c r="E173" s="16" t="str">
        <f aca="false">IFERROR(INDEX('Plan de Cuentas'!$B$5:$B$38,MATCH(D173,'Plan de Cuentas'!$A$5:$A$38,0)),"")</f>
        <v/>
      </c>
      <c r="F173" s="17"/>
      <c r="G173" s="17"/>
    </row>
    <row r="174" customFormat="false" ht="15" hidden="false" customHeight="false" outlineLevel="0" collapsed="false">
      <c r="A174" s="14"/>
      <c r="B174" s="15"/>
      <c r="C174" s="14"/>
      <c r="D174" s="14"/>
      <c r="E174" s="16" t="str">
        <f aca="false">IFERROR(INDEX('Plan de Cuentas'!$B$5:$B$38,MATCH(D174,'Plan de Cuentas'!$A$5:$A$38,0)),"")</f>
        <v/>
      </c>
      <c r="F174" s="17"/>
      <c r="G174" s="17"/>
    </row>
    <row r="175" customFormat="false" ht="15" hidden="false" customHeight="false" outlineLevel="0" collapsed="false">
      <c r="A175" s="14"/>
      <c r="B175" s="15"/>
      <c r="C175" s="14"/>
      <c r="D175" s="14"/>
      <c r="E175" s="16" t="str">
        <f aca="false">IFERROR(INDEX('Plan de Cuentas'!$B$5:$B$38,MATCH(D175,'Plan de Cuentas'!$A$5:$A$38,0)),"")</f>
        <v/>
      </c>
      <c r="F175" s="17"/>
      <c r="G175" s="17"/>
    </row>
    <row r="176" customFormat="false" ht="15" hidden="false" customHeight="false" outlineLevel="0" collapsed="false">
      <c r="A176" s="14"/>
      <c r="B176" s="15"/>
      <c r="C176" s="14"/>
      <c r="D176" s="14"/>
      <c r="E176" s="16" t="str">
        <f aca="false">IFERROR(INDEX('Plan de Cuentas'!$B$5:$B$38,MATCH(D176,'Plan de Cuentas'!$A$5:$A$38,0)),"")</f>
        <v/>
      </c>
      <c r="F176" s="17"/>
      <c r="G176" s="17"/>
    </row>
    <row r="177" customFormat="false" ht="15" hidden="false" customHeight="false" outlineLevel="0" collapsed="false">
      <c r="A177" s="14"/>
      <c r="B177" s="15"/>
      <c r="C177" s="14"/>
      <c r="D177" s="14"/>
      <c r="E177" s="16" t="str">
        <f aca="false">IFERROR(INDEX('Plan de Cuentas'!$B$5:$B$38,MATCH(D177,'Plan de Cuentas'!$A$5:$A$38,0)),"")</f>
        <v/>
      </c>
      <c r="F177" s="17"/>
      <c r="G177" s="17"/>
    </row>
    <row r="178" customFormat="false" ht="15" hidden="false" customHeight="false" outlineLevel="0" collapsed="false">
      <c r="A178" s="14"/>
      <c r="B178" s="15"/>
      <c r="C178" s="14"/>
      <c r="D178" s="14"/>
      <c r="E178" s="16" t="str">
        <f aca="false">IFERROR(INDEX('Plan de Cuentas'!$B$5:$B$38,MATCH(D178,'Plan de Cuentas'!$A$5:$A$38,0)),"")</f>
        <v/>
      </c>
      <c r="F178" s="17"/>
      <c r="G178" s="17"/>
    </row>
    <row r="179" customFormat="false" ht="15" hidden="false" customHeight="false" outlineLevel="0" collapsed="false">
      <c r="A179" s="14"/>
      <c r="B179" s="15"/>
      <c r="C179" s="14"/>
      <c r="D179" s="14"/>
      <c r="E179" s="16" t="str">
        <f aca="false">IFERROR(INDEX('Plan de Cuentas'!$B$5:$B$38,MATCH(D179,'Plan de Cuentas'!$A$5:$A$38,0)),"")</f>
        <v/>
      </c>
      <c r="F179" s="17"/>
      <c r="G179" s="17"/>
    </row>
    <row r="180" customFormat="false" ht="15" hidden="false" customHeight="false" outlineLevel="0" collapsed="false">
      <c r="A180" s="14"/>
      <c r="B180" s="15"/>
      <c r="C180" s="14"/>
      <c r="D180" s="14"/>
      <c r="E180" s="16" t="str">
        <f aca="false">IFERROR(INDEX('Plan de Cuentas'!$B$5:$B$38,MATCH(D180,'Plan de Cuentas'!$A$5:$A$38,0)),"")</f>
        <v/>
      </c>
      <c r="F180" s="17"/>
      <c r="G180" s="17"/>
    </row>
    <row r="181" customFormat="false" ht="15" hidden="false" customHeight="false" outlineLevel="0" collapsed="false">
      <c r="A181" s="14"/>
      <c r="B181" s="15"/>
      <c r="C181" s="14"/>
      <c r="D181" s="14"/>
      <c r="E181" s="16" t="str">
        <f aca="false">IFERROR(INDEX('Plan de Cuentas'!$B$5:$B$38,MATCH(D181,'Plan de Cuentas'!$A$5:$A$38,0)),"")</f>
        <v/>
      </c>
      <c r="F181" s="17"/>
      <c r="G181" s="17"/>
    </row>
    <row r="182" customFormat="false" ht="15" hidden="false" customHeight="false" outlineLevel="0" collapsed="false">
      <c r="A182" s="14"/>
      <c r="B182" s="15"/>
      <c r="C182" s="14"/>
      <c r="D182" s="14"/>
      <c r="E182" s="16" t="str">
        <f aca="false">IFERROR(INDEX('Plan de Cuentas'!$B$5:$B$38,MATCH(D182,'Plan de Cuentas'!$A$5:$A$38,0)),"")</f>
        <v/>
      </c>
      <c r="F182" s="17"/>
      <c r="G182" s="17"/>
    </row>
    <row r="183" customFormat="false" ht="15" hidden="false" customHeight="false" outlineLevel="0" collapsed="false">
      <c r="A183" s="14"/>
      <c r="B183" s="15"/>
      <c r="C183" s="14"/>
      <c r="D183" s="14"/>
      <c r="E183" s="16" t="str">
        <f aca="false">IFERROR(INDEX('Plan de Cuentas'!$B$5:$B$38,MATCH(D183,'Plan de Cuentas'!$A$5:$A$38,0)),"")</f>
        <v/>
      </c>
      <c r="F183" s="17"/>
      <c r="G183" s="17"/>
    </row>
    <row r="184" customFormat="false" ht="15" hidden="false" customHeight="false" outlineLevel="0" collapsed="false">
      <c r="A184" s="14"/>
      <c r="B184" s="15"/>
      <c r="C184" s="14"/>
      <c r="D184" s="14"/>
      <c r="E184" s="16" t="str">
        <f aca="false">IFERROR(INDEX('Plan de Cuentas'!$B$5:$B$38,MATCH(D184,'Plan de Cuentas'!$A$5:$A$38,0)),"")</f>
        <v/>
      </c>
      <c r="F184" s="17"/>
      <c r="G184" s="17"/>
    </row>
    <row r="185" customFormat="false" ht="15" hidden="false" customHeight="false" outlineLevel="0" collapsed="false">
      <c r="A185" s="14"/>
      <c r="B185" s="15"/>
      <c r="C185" s="14"/>
      <c r="D185" s="14"/>
      <c r="E185" s="16" t="str">
        <f aca="false">IFERROR(INDEX('Plan de Cuentas'!$B$5:$B$38,MATCH(D185,'Plan de Cuentas'!$A$5:$A$38,0)),"")</f>
        <v/>
      </c>
      <c r="F185" s="17"/>
      <c r="G185" s="17"/>
    </row>
    <row r="186" customFormat="false" ht="15" hidden="false" customHeight="false" outlineLevel="0" collapsed="false">
      <c r="A186" s="14"/>
      <c r="B186" s="15"/>
      <c r="C186" s="14"/>
      <c r="D186" s="14"/>
      <c r="E186" s="16" t="str">
        <f aca="false">IFERROR(INDEX('Plan de Cuentas'!$B$5:$B$38,MATCH(D186,'Plan de Cuentas'!$A$5:$A$38,0)),"")</f>
        <v/>
      </c>
      <c r="F186" s="17"/>
      <c r="G186" s="17"/>
    </row>
    <row r="187" customFormat="false" ht="15" hidden="false" customHeight="false" outlineLevel="0" collapsed="false">
      <c r="A187" s="14"/>
      <c r="B187" s="15"/>
      <c r="C187" s="14"/>
      <c r="D187" s="14"/>
      <c r="E187" s="16" t="str">
        <f aca="false">IFERROR(INDEX('Plan de Cuentas'!$B$5:$B$38,MATCH(D187,'Plan de Cuentas'!$A$5:$A$38,0)),"")</f>
        <v/>
      </c>
      <c r="F187" s="17"/>
      <c r="G187" s="17"/>
    </row>
    <row r="188" customFormat="false" ht="15" hidden="false" customHeight="false" outlineLevel="0" collapsed="false">
      <c r="A188" s="14"/>
      <c r="B188" s="15"/>
      <c r="C188" s="14"/>
      <c r="D188" s="14"/>
      <c r="E188" s="16" t="str">
        <f aca="false">IFERROR(INDEX('Plan de Cuentas'!$B$5:$B$38,MATCH(D188,'Plan de Cuentas'!$A$5:$A$38,0)),"")</f>
        <v/>
      </c>
      <c r="F188" s="17"/>
      <c r="G188" s="17"/>
    </row>
    <row r="189" customFormat="false" ht="15" hidden="false" customHeight="false" outlineLevel="0" collapsed="false">
      <c r="A189" s="14"/>
      <c r="B189" s="15"/>
      <c r="C189" s="14"/>
      <c r="D189" s="14"/>
      <c r="E189" s="16" t="str">
        <f aca="false">IFERROR(INDEX('Plan de Cuentas'!$B$5:$B$38,MATCH(D189,'Plan de Cuentas'!$A$5:$A$38,0)),"")</f>
        <v/>
      </c>
      <c r="F189" s="17"/>
      <c r="G189" s="17"/>
    </row>
    <row r="190" customFormat="false" ht="15" hidden="false" customHeight="false" outlineLevel="0" collapsed="false">
      <c r="A190" s="14"/>
      <c r="B190" s="15"/>
      <c r="C190" s="14"/>
      <c r="D190" s="14"/>
      <c r="E190" s="16" t="str">
        <f aca="false">IFERROR(INDEX('Plan de Cuentas'!$B$5:$B$38,MATCH(D190,'Plan de Cuentas'!$A$5:$A$38,0)),"")</f>
        <v/>
      </c>
      <c r="F190" s="17"/>
      <c r="G190" s="17"/>
    </row>
    <row r="191" customFormat="false" ht="15" hidden="false" customHeight="false" outlineLevel="0" collapsed="false">
      <c r="A191" s="14"/>
      <c r="B191" s="15"/>
      <c r="C191" s="14"/>
      <c r="D191" s="14"/>
      <c r="E191" s="16" t="str">
        <f aca="false">IFERROR(INDEX('Plan de Cuentas'!$B$5:$B$38,MATCH(D191,'Plan de Cuentas'!$A$5:$A$38,0)),"")</f>
        <v/>
      </c>
      <c r="F191" s="17"/>
      <c r="G191" s="17"/>
    </row>
    <row r="192" customFormat="false" ht="15" hidden="false" customHeight="false" outlineLevel="0" collapsed="false">
      <c r="A192" s="14"/>
      <c r="B192" s="15"/>
      <c r="C192" s="14"/>
      <c r="D192" s="14"/>
      <c r="E192" s="16" t="str">
        <f aca="false">IFERROR(INDEX('Plan de Cuentas'!$B$5:$B$38,MATCH(D192,'Plan de Cuentas'!$A$5:$A$38,0)),"")</f>
        <v/>
      </c>
      <c r="F192" s="17"/>
      <c r="G192" s="17"/>
    </row>
    <row r="193" customFormat="false" ht="15" hidden="false" customHeight="false" outlineLevel="0" collapsed="false">
      <c r="A193" s="14"/>
      <c r="B193" s="15"/>
      <c r="C193" s="14"/>
      <c r="D193" s="14"/>
      <c r="E193" s="16" t="str">
        <f aca="false">IFERROR(INDEX('Plan de Cuentas'!$B$5:$B$38,MATCH(D193,'Plan de Cuentas'!$A$5:$A$38,0)),"")</f>
        <v/>
      </c>
      <c r="F193" s="17"/>
      <c r="G193" s="17"/>
    </row>
    <row r="194" customFormat="false" ht="15" hidden="false" customHeight="false" outlineLevel="0" collapsed="false">
      <c r="A194" s="14"/>
      <c r="B194" s="15"/>
      <c r="C194" s="14"/>
      <c r="D194" s="14"/>
      <c r="E194" s="16" t="str">
        <f aca="false">IFERROR(INDEX('Plan de Cuentas'!$B$5:$B$38,MATCH(D194,'Plan de Cuentas'!$A$5:$A$38,0)),"")</f>
        <v/>
      </c>
      <c r="F194" s="17"/>
      <c r="G194" s="17"/>
    </row>
    <row r="195" customFormat="false" ht="15" hidden="false" customHeight="false" outlineLevel="0" collapsed="false">
      <c r="A195" s="14"/>
      <c r="B195" s="15"/>
      <c r="C195" s="14"/>
      <c r="D195" s="14"/>
      <c r="E195" s="16" t="str">
        <f aca="false">IFERROR(INDEX('Plan de Cuentas'!$B$5:$B$38,MATCH(D195,'Plan de Cuentas'!$A$5:$A$38,0)),"")</f>
        <v/>
      </c>
      <c r="F195" s="17"/>
      <c r="G195" s="17"/>
    </row>
    <row r="196" customFormat="false" ht="15" hidden="false" customHeight="false" outlineLevel="0" collapsed="false">
      <c r="A196" s="14"/>
      <c r="B196" s="15"/>
      <c r="C196" s="14"/>
      <c r="D196" s="14"/>
      <c r="E196" s="16" t="str">
        <f aca="false">IFERROR(INDEX('Plan de Cuentas'!$B$5:$B$38,MATCH(D196,'Plan de Cuentas'!$A$5:$A$38,0)),"")</f>
        <v/>
      </c>
      <c r="F196" s="17"/>
      <c r="G196" s="17"/>
    </row>
    <row r="197" customFormat="false" ht="15" hidden="false" customHeight="false" outlineLevel="0" collapsed="false">
      <c r="A197" s="14"/>
      <c r="B197" s="15"/>
      <c r="C197" s="14"/>
      <c r="D197" s="14"/>
      <c r="E197" s="16" t="str">
        <f aca="false">IFERROR(INDEX('Plan de Cuentas'!$B$5:$B$38,MATCH(D197,'Plan de Cuentas'!$A$5:$A$38,0)),"")</f>
        <v/>
      </c>
      <c r="F197" s="17"/>
      <c r="G197" s="17"/>
    </row>
    <row r="198" customFormat="false" ht="15" hidden="false" customHeight="false" outlineLevel="0" collapsed="false">
      <c r="A198" s="14"/>
      <c r="B198" s="15"/>
      <c r="C198" s="14"/>
      <c r="D198" s="14"/>
      <c r="E198" s="16" t="str">
        <f aca="false">IFERROR(INDEX('Plan de Cuentas'!$B$5:$B$38,MATCH(D198,'Plan de Cuentas'!$A$5:$A$38,0)),"")</f>
        <v/>
      </c>
      <c r="F198" s="17"/>
      <c r="G198" s="17"/>
    </row>
    <row r="199" customFormat="false" ht="15" hidden="false" customHeight="false" outlineLevel="0" collapsed="false">
      <c r="A199" s="14"/>
      <c r="B199" s="15"/>
      <c r="C199" s="14"/>
      <c r="D199" s="14"/>
      <c r="E199" s="16" t="str">
        <f aca="false">IFERROR(INDEX('Plan de Cuentas'!$B$5:$B$38,MATCH(D199,'Plan de Cuentas'!$A$5:$A$38,0)),"")</f>
        <v/>
      </c>
      <c r="F199" s="17"/>
      <c r="G199" s="17"/>
    </row>
    <row r="200" customFormat="false" ht="15" hidden="false" customHeight="false" outlineLevel="0" collapsed="false">
      <c r="A200" s="14"/>
      <c r="B200" s="15"/>
      <c r="C200" s="14"/>
      <c r="D200" s="14"/>
      <c r="E200" s="16" t="str">
        <f aca="false">IFERROR(INDEX('Plan de Cuentas'!$B$5:$B$38,MATCH(D200,'Plan de Cuentas'!$A$5:$A$38,0)),"")</f>
        <v/>
      </c>
      <c r="F200" s="17"/>
      <c r="G200" s="17"/>
    </row>
    <row r="201" customFormat="false" ht="15" hidden="false" customHeight="false" outlineLevel="0" collapsed="false">
      <c r="A201" s="14"/>
      <c r="B201" s="15"/>
      <c r="C201" s="14"/>
      <c r="D201" s="14"/>
      <c r="E201" s="16" t="str">
        <f aca="false">IFERROR(INDEX('Plan de Cuentas'!$B$5:$B$38,MATCH(D201,'Plan de Cuentas'!$A$5:$A$38,0)),"")</f>
        <v/>
      </c>
      <c r="F201" s="17"/>
      <c r="G201" s="17"/>
    </row>
    <row r="202" customFormat="false" ht="15" hidden="false" customHeight="false" outlineLevel="0" collapsed="false">
      <c r="A202" s="14"/>
      <c r="B202" s="15"/>
      <c r="C202" s="14"/>
      <c r="D202" s="14"/>
      <c r="E202" s="16" t="str">
        <f aca="false">IFERROR(INDEX('Plan de Cuentas'!$B$5:$B$38,MATCH(D202,'Plan de Cuentas'!$A$5:$A$38,0)),"")</f>
        <v/>
      </c>
      <c r="F202" s="17"/>
      <c r="G202" s="17"/>
    </row>
    <row r="203" customFormat="false" ht="15" hidden="false" customHeight="false" outlineLevel="0" collapsed="false">
      <c r="A203" s="14"/>
      <c r="B203" s="15"/>
      <c r="C203" s="14"/>
      <c r="D203" s="14"/>
      <c r="E203" s="16" t="str">
        <f aca="false">IFERROR(INDEX('Plan de Cuentas'!$B$5:$B$38,MATCH(D203,'Plan de Cuentas'!$A$5:$A$38,0)),"")</f>
        <v/>
      </c>
      <c r="F203" s="17"/>
      <c r="G203" s="17"/>
    </row>
    <row r="204" customFormat="false" ht="15" hidden="false" customHeight="false" outlineLevel="0" collapsed="false">
      <c r="A204" s="14"/>
      <c r="B204" s="15"/>
      <c r="C204" s="14"/>
      <c r="D204" s="14"/>
      <c r="E204" s="16" t="str">
        <f aca="false">IFERROR(INDEX('Plan de Cuentas'!$B$5:$B$38,MATCH(D204,'Plan de Cuentas'!$A$5:$A$38,0)),"")</f>
        <v/>
      </c>
      <c r="F204" s="17"/>
      <c r="G204" s="17"/>
    </row>
    <row r="205" customFormat="false" ht="15" hidden="false" customHeight="false" outlineLevel="0" collapsed="false">
      <c r="A205" s="14"/>
      <c r="B205" s="15"/>
      <c r="C205" s="14"/>
      <c r="D205" s="14"/>
      <c r="E205" s="16" t="str">
        <f aca="false">IFERROR(INDEX('Plan de Cuentas'!$B$5:$B$38,MATCH(D205,'Plan de Cuentas'!$A$5:$A$38,0)),"")</f>
        <v/>
      </c>
      <c r="F205" s="17"/>
      <c r="G205" s="17"/>
    </row>
    <row r="206" customFormat="false" ht="15" hidden="false" customHeight="false" outlineLevel="0" collapsed="false">
      <c r="A206" s="14"/>
      <c r="B206" s="15"/>
      <c r="C206" s="14"/>
      <c r="D206" s="14"/>
      <c r="E206" s="16" t="str">
        <f aca="false">IFERROR(INDEX('Plan de Cuentas'!$B$5:$B$38,MATCH(D206,'Plan de Cuentas'!$A$5:$A$38,0)),"")</f>
        <v/>
      </c>
      <c r="F206" s="17"/>
      <c r="G206" s="17"/>
    </row>
    <row r="207" customFormat="false" ht="15" hidden="false" customHeight="false" outlineLevel="0" collapsed="false">
      <c r="A207" s="14"/>
      <c r="B207" s="15"/>
      <c r="C207" s="14"/>
      <c r="D207" s="14"/>
      <c r="E207" s="16" t="str">
        <f aca="false">IFERROR(INDEX('Plan de Cuentas'!$B$5:$B$38,MATCH(D207,'Plan de Cuentas'!$A$5:$A$38,0)),"")</f>
        <v/>
      </c>
      <c r="F207" s="17"/>
      <c r="G207" s="17"/>
    </row>
    <row r="208" customFormat="false" ht="15" hidden="false" customHeight="false" outlineLevel="0" collapsed="false">
      <c r="A208" s="14"/>
      <c r="B208" s="15"/>
      <c r="C208" s="14"/>
      <c r="D208" s="14"/>
      <c r="E208" s="16" t="str">
        <f aca="false">IFERROR(INDEX('Plan de Cuentas'!$B$5:$B$38,MATCH(D208,'Plan de Cuentas'!$A$5:$A$38,0)),"")</f>
        <v/>
      </c>
      <c r="F208" s="17"/>
      <c r="G208" s="17"/>
    </row>
    <row r="209" customFormat="false" ht="15" hidden="false" customHeight="false" outlineLevel="0" collapsed="false">
      <c r="A209" s="14"/>
      <c r="B209" s="15"/>
      <c r="C209" s="14"/>
      <c r="D209" s="14"/>
      <c r="E209" s="16" t="str">
        <f aca="false">IFERROR(INDEX('Plan de Cuentas'!$B$5:$B$38,MATCH(D209,'Plan de Cuentas'!$A$5:$A$38,0)),"")</f>
        <v/>
      </c>
      <c r="F209" s="17"/>
      <c r="G209" s="17"/>
    </row>
    <row r="210" customFormat="false" ht="15" hidden="false" customHeight="false" outlineLevel="0" collapsed="false">
      <c r="A210" s="14"/>
      <c r="B210" s="15"/>
      <c r="C210" s="14"/>
      <c r="D210" s="14"/>
      <c r="E210" s="16" t="str">
        <f aca="false">IFERROR(INDEX('Plan de Cuentas'!$B$5:$B$38,MATCH(D210,'Plan de Cuentas'!$A$5:$A$38,0)),"")</f>
        <v/>
      </c>
      <c r="F210" s="17"/>
      <c r="G210" s="17"/>
    </row>
    <row r="211" customFormat="false" ht="15" hidden="false" customHeight="false" outlineLevel="0" collapsed="false">
      <c r="A211" s="14"/>
      <c r="B211" s="15"/>
      <c r="C211" s="14"/>
      <c r="D211" s="14"/>
      <c r="E211" s="16" t="str">
        <f aca="false">IFERROR(INDEX('Plan de Cuentas'!$B$5:$B$38,MATCH(D211,'Plan de Cuentas'!$A$5:$A$38,0)),"")</f>
        <v/>
      </c>
      <c r="F211" s="17"/>
      <c r="G211" s="17"/>
    </row>
    <row r="212" customFormat="false" ht="15" hidden="false" customHeight="false" outlineLevel="0" collapsed="false">
      <c r="A212" s="14"/>
      <c r="B212" s="15"/>
      <c r="C212" s="14"/>
      <c r="D212" s="14"/>
      <c r="E212" s="16" t="str">
        <f aca="false">IFERROR(INDEX('Plan de Cuentas'!$B$5:$B$38,MATCH(D212,'Plan de Cuentas'!$A$5:$A$38,0)),"")</f>
        <v/>
      </c>
      <c r="F212" s="17"/>
      <c r="G212" s="17"/>
    </row>
    <row r="213" customFormat="false" ht="15" hidden="false" customHeight="false" outlineLevel="0" collapsed="false">
      <c r="A213" s="14"/>
      <c r="B213" s="15"/>
      <c r="C213" s="14"/>
      <c r="D213" s="14"/>
      <c r="E213" s="16" t="str">
        <f aca="false">IFERROR(INDEX('Plan de Cuentas'!$B$5:$B$38,MATCH(D213,'Plan de Cuentas'!$A$5:$A$38,0)),"")</f>
        <v/>
      </c>
      <c r="F213" s="17"/>
      <c r="G213" s="17"/>
    </row>
    <row r="214" customFormat="false" ht="15" hidden="false" customHeight="false" outlineLevel="0" collapsed="false">
      <c r="A214" s="14"/>
      <c r="B214" s="15"/>
      <c r="C214" s="14"/>
      <c r="D214" s="14"/>
      <c r="E214" s="16" t="str">
        <f aca="false">IFERROR(INDEX('Plan de Cuentas'!$B$5:$B$38,MATCH(D214,'Plan de Cuentas'!$A$5:$A$38,0)),"")</f>
        <v/>
      </c>
      <c r="F214" s="17"/>
      <c r="G214" s="17"/>
    </row>
    <row r="215" customFormat="false" ht="15" hidden="false" customHeight="false" outlineLevel="0" collapsed="false">
      <c r="A215" s="14"/>
      <c r="B215" s="15"/>
      <c r="C215" s="14"/>
      <c r="D215" s="14"/>
      <c r="E215" s="16" t="str">
        <f aca="false">IFERROR(INDEX('Plan de Cuentas'!$B$5:$B$38,MATCH(D215,'Plan de Cuentas'!$A$5:$A$38,0)),"")</f>
        <v/>
      </c>
      <c r="F215" s="17"/>
      <c r="G215" s="17"/>
    </row>
    <row r="216" customFormat="false" ht="15" hidden="false" customHeight="false" outlineLevel="0" collapsed="false">
      <c r="A216" s="14"/>
      <c r="B216" s="15"/>
      <c r="C216" s="14"/>
      <c r="D216" s="14"/>
      <c r="E216" s="16" t="str">
        <f aca="false">IFERROR(INDEX('Plan de Cuentas'!$B$5:$B$38,MATCH(D216,'Plan de Cuentas'!$A$5:$A$38,0)),"")</f>
        <v/>
      </c>
      <c r="F216" s="17"/>
      <c r="G216" s="17"/>
    </row>
    <row r="217" customFormat="false" ht="15" hidden="false" customHeight="false" outlineLevel="0" collapsed="false">
      <c r="A217" s="14"/>
      <c r="B217" s="15"/>
      <c r="C217" s="14"/>
      <c r="D217" s="14"/>
      <c r="E217" s="16" t="str">
        <f aca="false">IFERROR(INDEX('Plan de Cuentas'!$B$5:$B$38,MATCH(D217,'Plan de Cuentas'!$A$5:$A$38,0)),"")</f>
        <v/>
      </c>
      <c r="F217" s="17"/>
      <c r="G217" s="17"/>
    </row>
    <row r="218" customFormat="false" ht="15" hidden="false" customHeight="false" outlineLevel="0" collapsed="false">
      <c r="A218" s="14"/>
      <c r="B218" s="15"/>
      <c r="C218" s="14"/>
      <c r="D218" s="14"/>
      <c r="E218" s="16" t="str">
        <f aca="false">IFERROR(INDEX('Plan de Cuentas'!$B$5:$B$38,MATCH(D218,'Plan de Cuentas'!$A$5:$A$38,0)),"")</f>
        <v/>
      </c>
      <c r="F218" s="17"/>
      <c r="G218" s="17"/>
    </row>
    <row r="219" customFormat="false" ht="15" hidden="false" customHeight="false" outlineLevel="0" collapsed="false">
      <c r="A219" s="14"/>
      <c r="B219" s="15"/>
      <c r="C219" s="14"/>
      <c r="D219" s="14"/>
      <c r="E219" s="16" t="str">
        <f aca="false">IFERROR(INDEX('Plan de Cuentas'!$B$5:$B$38,MATCH(D219,'Plan de Cuentas'!$A$5:$A$38,0)),"")</f>
        <v/>
      </c>
      <c r="F219" s="17"/>
      <c r="G219" s="17"/>
    </row>
    <row r="220" customFormat="false" ht="15" hidden="false" customHeight="false" outlineLevel="0" collapsed="false">
      <c r="A220" s="14"/>
      <c r="B220" s="15"/>
      <c r="C220" s="14"/>
      <c r="D220" s="14"/>
      <c r="E220" s="16" t="str">
        <f aca="false">IFERROR(INDEX('Plan de Cuentas'!$B$5:$B$38,MATCH(D220,'Plan de Cuentas'!$A$5:$A$38,0)),"")</f>
        <v/>
      </c>
      <c r="F220" s="17"/>
      <c r="G220" s="17"/>
    </row>
    <row r="221" customFormat="false" ht="15" hidden="false" customHeight="false" outlineLevel="0" collapsed="false">
      <c r="A221" s="14"/>
      <c r="B221" s="15"/>
      <c r="C221" s="14"/>
      <c r="D221" s="14"/>
      <c r="E221" s="16" t="str">
        <f aca="false">IFERROR(INDEX('Plan de Cuentas'!$B$5:$B$38,MATCH(D221,'Plan de Cuentas'!$A$5:$A$38,0)),"")</f>
        <v/>
      </c>
      <c r="F221" s="17"/>
      <c r="G221" s="17"/>
    </row>
    <row r="222" customFormat="false" ht="15" hidden="false" customHeight="false" outlineLevel="0" collapsed="false">
      <c r="A222" s="14"/>
      <c r="B222" s="15"/>
      <c r="C222" s="14"/>
      <c r="D222" s="14"/>
      <c r="E222" s="16" t="str">
        <f aca="false">IFERROR(INDEX('Plan de Cuentas'!$B$5:$B$38,MATCH(D222,'Plan de Cuentas'!$A$5:$A$38,0)),"")</f>
        <v/>
      </c>
      <c r="F222" s="17"/>
      <c r="G222" s="17"/>
    </row>
    <row r="223" customFormat="false" ht="15" hidden="false" customHeight="false" outlineLevel="0" collapsed="false">
      <c r="A223" s="14"/>
      <c r="B223" s="15"/>
      <c r="C223" s="14"/>
      <c r="D223" s="14"/>
      <c r="E223" s="16" t="str">
        <f aca="false">IFERROR(INDEX('Plan de Cuentas'!$B$5:$B$38,MATCH(D223,'Plan de Cuentas'!$A$5:$A$38,0)),"")</f>
        <v/>
      </c>
      <c r="F223" s="17"/>
      <c r="G223" s="17"/>
    </row>
    <row r="224" customFormat="false" ht="15" hidden="false" customHeight="false" outlineLevel="0" collapsed="false">
      <c r="A224" s="14"/>
      <c r="B224" s="15"/>
      <c r="C224" s="14"/>
      <c r="D224" s="14"/>
      <c r="E224" s="16" t="str">
        <f aca="false">IFERROR(INDEX('Plan de Cuentas'!$B$5:$B$38,MATCH(D224,'Plan de Cuentas'!$A$5:$A$38,0)),"")</f>
        <v/>
      </c>
      <c r="F224" s="17"/>
      <c r="G224" s="17"/>
    </row>
    <row r="225" customFormat="false" ht="15" hidden="false" customHeight="false" outlineLevel="0" collapsed="false">
      <c r="A225" s="14"/>
      <c r="B225" s="15"/>
      <c r="C225" s="14"/>
      <c r="D225" s="14"/>
      <c r="E225" s="16" t="str">
        <f aca="false">IFERROR(INDEX('Plan de Cuentas'!$B$5:$B$38,MATCH(D225,'Plan de Cuentas'!$A$5:$A$38,0)),"")</f>
        <v/>
      </c>
      <c r="F225" s="17"/>
      <c r="G225" s="17"/>
    </row>
    <row r="226" customFormat="false" ht="15" hidden="false" customHeight="false" outlineLevel="0" collapsed="false">
      <c r="A226" s="14"/>
      <c r="B226" s="15"/>
      <c r="C226" s="14"/>
      <c r="D226" s="14"/>
      <c r="E226" s="16" t="str">
        <f aca="false">IFERROR(INDEX('Plan de Cuentas'!$B$5:$B$38,MATCH(D226,'Plan de Cuentas'!$A$5:$A$38,0)),"")</f>
        <v/>
      </c>
      <c r="F226" s="17"/>
      <c r="G226" s="17"/>
    </row>
    <row r="227" customFormat="false" ht="15" hidden="false" customHeight="false" outlineLevel="0" collapsed="false">
      <c r="A227" s="14"/>
      <c r="B227" s="15"/>
      <c r="C227" s="14"/>
      <c r="D227" s="14"/>
      <c r="E227" s="16" t="str">
        <f aca="false">IFERROR(INDEX('Plan de Cuentas'!$B$5:$B$38,MATCH(D227,'Plan de Cuentas'!$A$5:$A$38,0)),"")</f>
        <v/>
      </c>
      <c r="F227" s="17"/>
      <c r="G227" s="17"/>
    </row>
    <row r="228" customFormat="false" ht="15" hidden="false" customHeight="false" outlineLevel="0" collapsed="false">
      <c r="A228" s="14"/>
      <c r="B228" s="15"/>
      <c r="C228" s="14"/>
      <c r="D228" s="14"/>
      <c r="E228" s="16" t="str">
        <f aca="false">IFERROR(INDEX('Plan de Cuentas'!$B$5:$B$38,MATCH(D228,'Plan de Cuentas'!$A$5:$A$38,0)),"")</f>
        <v/>
      </c>
      <c r="F228" s="17"/>
      <c r="G228" s="17"/>
    </row>
    <row r="229" customFormat="false" ht="15" hidden="false" customHeight="false" outlineLevel="0" collapsed="false">
      <c r="A229" s="14"/>
      <c r="B229" s="15"/>
      <c r="C229" s="14"/>
      <c r="D229" s="14"/>
      <c r="E229" s="16" t="str">
        <f aca="false">IFERROR(INDEX('Plan de Cuentas'!$B$5:$B$38,MATCH(D229,'Plan de Cuentas'!$A$5:$A$38,0)),"")</f>
        <v/>
      </c>
      <c r="F229" s="17"/>
      <c r="G229" s="17"/>
    </row>
    <row r="230" customFormat="false" ht="15" hidden="false" customHeight="false" outlineLevel="0" collapsed="false">
      <c r="A230" s="14"/>
      <c r="B230" s="15"/>
      <c r="C230" s="14"/>
      <c r="D230" s="14"/>
      <c r="E230" s="16" t="str">
        <f aca="false">IFERROR(INDEX('Plan de Cuentas'!$B$5:$B$38,MATCH(D230,'Plan de Cuentas'!$A$5:$A$38,0)),"")</f>
        <v/>
      </c>
      <c r="F230" s="17"/>
      <c r="G230" s="17"/>
    </row>
    <row r="231" customFormat="false" ht="15" hidden="false" customHeight="false" outlineLevel="0" collapsed="false">
      <c r="A231" s="14"/>
      <c r="B231" s="15"/>
      <c r="C231" s="14"/>
      <c r="D231" s="14"/>
      <c r="E231" s="16" t="str">
        <f aca="false">IFERROR(INDEX('Plan de Cuentas'!$B$5:$B$38,MATCH(D231,'Plan de Cuentas'!$A$5:$A$38,0)),"")</f>
        <v/>
      </c>
      <c r="F231" s="17"/>
      <c r="G231" s="17"/>
    </row>
    <row r="232" customFormat="false" ht="15" hidden="false" customHeight="false" outlineLevel="0" collapsed="false">
      <c r="A232" s="14"/>
      <c r="B232" s="15"/>
      <c r="C232" s="14"/>
      <c r="D232" s="14"/>
      <c r="E232" s="16" t="str">
        <f aca="false">IFERROR(INDEX('Plan de Cuentas'!$B$5:$B$38,MATCH(D232,'Plan de Cuentas'!$A$5:$A$38,0)),"")</f>
        <v/>
      </c>
      <c r="F232" s="17"/>
      <c r="G232" s="17"/>
    </row>
    <row r="233" customFormat="false" ht="15" hidden="false" customHeight="false" outlineLevel="0" collapsed="false">
      <c r="A233" s="14"/>
      <c r="B233" s="15"/>
      <c r="C233" s="14"/>
      <c r="D233" s="14"/>
      <c r="E233" s="16" t="str">
        <f aca="false">IFERROR(INDEX('Plan de Cuentas'!$B$5:$B$38,MATCH(D233,'Plan de Cuentas'!$A$5:$A$38,0)),"")</f>
        <v/>
      </c>
      <c r="F233" s="17"/>
      <c r="G233" s="17"/>
    </row>
    <row r="234" customFormat="false" ht="15" hidden="false" customHeight="false" outlineLevel="0" collapsed="false">
      <c r="A234" s="14"/>
      <c r="B234" s="15"/>
      <c r="C234" s="14"/>
      <c r="D234" s="14"/>
      <c r="E234" s="16" t="str">
        <f aca="false">IFERROR(INDEX('Plan de Cuentas'!$B$5:$B$38,MATCH(D234,'Plan de Cuentas'!$A$5:$A$38,0)),"")</f>
        <v/>
      </c>
      <c r="F234" s="17"/>
      <c r="G234" s="17"/>
    </row>
    <row r="235" customFormat="false" ht="15" hidden="false" customHeight="false" outlineLevel="0" collapsed="false">
      <c r="A235" s="14"/>
      <c r="B235" s="15"/>
      <c r="C235" s="14"/>
      <c r="D235" s="14"/>
      <c r="E235" s="16" t="str">
        <f aca="false">IFERROR(INDEX('Plan de Cuentas'!$B$5:$B$38,MATCH(D235,'Plan de Cuentas'!$A$5:$A$38,0)),"")</f>
        <v/>
      </c>
      <c r="F235" s="17"/>
      <c r="G235" s="17"/>
    </row>
    <row r="236" customFormat="false" ht="15" hidden="false" customHeight="false" outlineLevel="0" collapsed="false">
      <c r="A236" s="14"/>
      <c r="B236" s="15"/>
      <c r="C236" s="14"/>
      <c r="D236" s="14"/>
      <c r="E236" s="16" t="str">
        <f aca="false">IFERROR(INDEX('Plan de Cuentas'!$B$5:$B$38,MATCH(D236,'Plan de Cuentas'!$A$5:$A$38,0)),"")</f>
        <v/>
      </c>
      <c r="F236" s="17"/>
      <c r="G236" s="17"/>
    </row>
    <row r="237" customFormat="false" ht="15" hidden="false" customHeight="false" outlineLevel="0" collapsed="false">
      <c r="A237" s="14"/>
      <c r="B237" s="15"/>
      <c r="C237" s="14"/>
      <c r="D237" s="14"/>
      <c r="E237" s="16" t="str">
        <f aca="false">IFERROR(INDEX('Plan de Cuentas'!$B$5:$B$38,MATCH(D237,'Plan de Cuentas'!$A$5:$A$38,0)),"")</f>
        <v/>
      </c>
      <c r="F237" s="17"/>
      <c r="G237" s="17"/>
    </row>
    <row r="238" customFormat="false" ht="15" hidden="false" customHeight="false" outlineLevel="0" collapsed="false">
      <c r="A238" s="14"/>
      <c r="B238" s="15"/>
      <c r="C238" s="14"/>
      <c r="D238" s="14"/>
      <c r="E238" s="16" t="str">
        <f aca="false">IFERROR(INDEX('Plan de Cuentas'!$B$5:$B$38,MATCH(D238,'Plan de Cuentas'!$A$5:$A$38,0)),"")</f>
        <v/>
      </c>
      <c r="F238" s="17"/>
      <c r="G238" s="17"/>
    </row>
    <row r="239" customFormat="false" ht="15" hidden="false" customHeight="false" outlineLevel="0" collapsed="false">
      <c r="A239" s="14"/>
      <c r="B239" s="15"/>
      <c r="C239" s="14"/>
      <c r="D239" s="14"/>
      <c r="E239" s="16" t="str">
        <f aca="false">IFERROR(INDEX('Plan de Cuentas'!$B$5:$B$38,MATCH(D239,'Plan de Cuentas'!$A$5:$A$38,0)),"")</f>
        <v/>
      </c>
      <c r="F239" s="17"/>
      <c r="G239" s="17"/>
    </row>
    <row r="240" customFormat="false" ht="15" hidden="false" customHeight="false" outlineLevel="0" collapsed="false">
      <c r="A240" s="14"/>
      <c r="B240" s="15"/>
      <c r="C240" s="14"/>
      <c r="D240" s="14"/>
      <c r="E240" s="16" t="str">
        <f aca="false">IFERROR(INDEX('Plan de Cuentas'!$B$5:$B$38,MATCH(D240,'Plan de Cuentas'!$A$5:$A$38,0)),"")</f>
        <v/>
      </c>
      <c r="F240" s="17"/>
      <c r="G240" s="17"/>
    </row>
    <row r="241" customFormat="false" ht="15" hidden="false" customHeight="false" outlineLevel="0" collapsed="false">
      <c r="A241" s="14"/>
      <c r="B241" s="15"/>
      <c r="C241" s="14"/>
      <c r="D241" s="14"/>
      <c r="E241" s="16" t="str">
        <f aca="false">IFERROR(INDEX('Plan de Cuentas'!$B$5:$B$38,MATCH(D241,'Plan de Cuentas'!$A$5:$A$38,0)),"")</f>
        <v/>
      </c>
      <c r="F241" s="17"/>
      <c r="G241" s="17"/>
    </row>
    <row r="242" customFormat="false" ht="15" hidden="false" customHeight="false" outlineLevel="0" collapsed="false">
      <c r="A242" s="14"/>
      <c r="B242" s="15"/>
      <c r="C242" s="14"/>
      <c r="D242" s="14"/>
      <c r="E242" s="16" t="str">
        <f aca="false">IFERROR(INDEX('Plan de Cuentas'!$B$5:$B$38,MATCH(D242,'Plan de Cuentas'!$A$5:$A$38,0)),"")</f>
        <v/>
      </c>
      <c r="F242" s="17"/>
      <c r="G242" s="17"/>
    </row>
    <row r="243" customFormat="false" ht="15" hidden="false" customHeight="false" outlineLevel="0" collapsed="false">
      <c r="A243" s="14"/>
      <c r="B243" s="15"/>
      <c r="C243" s="14"/>
      <c r="D243" s="14"/>
      <c r="E243" s="16" t="str">
        <f aca="false">IFERROR(INDEX('Plan de Cuentas'!$B$5:$B$38,MATCH(D243,'Plan de Cuentas'!$A$5:$A$38,0)),"")</f>
        <v/>
      </c>
      <c r="F243" s="17"/>
      <c r="G243" s="17"/>
    </row>
    <row r="244" customFormat="false" ht="15" hidden="false" customHeight="false" outlineLevel="0" collapsed="false">
      <c r="A244" s="14"/>
      <c r="B244" s="15"/>
      <c r="C244" s="14"/>
      <c r="D244" s="14"/>
      <c r="E244" s="16" t="str">
        <f aca="false">IFERROR(INDEX('Plan de Cuentas'!$B$5:$B$38,MATCH(D244,'Plan de Cuentas'!$A$5:$A$38,0)),"")</f>
        <v/>
      </c>
      <c r="F244" s="17"/>
      <c r="G244" s="17"/>
    </row>
    <row r="245" customFormat="false" ht="15" hidden="false" customHeight="false" outlineLevel="0" collapsed="false">
      <c r="A245" s="14"/>
      <c r="B245" s="15"/>
      <c r="C245" s="14"/>
      <c r="D245" s="14"/>
      <c r="E245" s="16" t="str">
        <f aca="false">IFERROR(INDEX('Plan de Cuentas'!$B$5:$B$38,MATCH(D245,'Plan de Cuentas'!$A$5:$A$38,0)),"")</f>
        <v/>
      </c>
      <c r="F245" s="17"/>
      <c r="G245" s="17"/>
    </row>
    <row r="246" customFormat="false" ht="15" hidden="false" customHeight="false" outlineLevel="0" collapsed="false">
      <c r="A246" s="14"/>
      <c r="B246" s="15"/>
      <c r="C246" s="14"/>
      <c r="D246" s="14"/>
      <c r="E246" s="16" t="str">
        <f aca="false">IFERROR(INDEX('Plan de Cuentas'!$B$5:$B$38,MATCH(D246,'Plan de Cuentas'!$A$5:$A$38,0)),"")</f>
        <v/>
      </c>
      <c r="F246" s="17"/>
      <c r="G246" s="17"/>
    </row>
    <row r="247" customFormat="false" ht="15" hidden="false" customHeight="false" outlineLevel="0" collapsed="false">
      <c r="A247" s="14"/>
      <c r="B247" s="15"/>
      <c r="C247" s="14"/>
      <c r="D247" s="14"/>
      <c r="E247" s="16" t="str">
        <f aca="false">IFERROR(INDEX('Plan de Cuentas'!$B$5:$B$38,MATCH(D247,'Plan de Cuentas'!$A$5:$A$38,0)),"")</f>
        <v/>
      </c>
      <c r="F247" s="17"/>
      <c r="G247" s="17"/>
    </row>
    <row r="248" customFormat="false" ht="15" hidden="false" customHeight="false" outlineLevel="0" collapsed="false">
      <c r="A248" s="14"/>
      <c r="B248" s="15"/>
      <c r="C248" s="14"/>
      <c r="D248" s="14"/>
      <c r="E248" s="16" t="str">
        <f aca="false">IFERROR(INDEX('Plan de Cuentas'!$B$5:$B$38,MATCH(D248,'Plan de Cuentas'!$A$5:$A$38,0)),"")</f>
        <v/>
      </c>
      <c r="F248" s="17"/>
      <c r="G248" s="17"/>
    </row>
    <row r="249" customFormat="false" ht="15" hidden="false" customHeight="false" outlineLevel="0" collapsed="false">
      <c r="A249" s="14"/>
      <c r="B249" s="15"/>
      <c r="C249" s="14"/>
      <c r="D249" s="14"/>
      <c r="E249" s="16" t="str">
        <f aca="false">IFERROR(INDEX('Plan de Cuentas'!$B$5:$B$38,MATCH(D249,'Plan de Cuentas'!$A$5:$A$38,0)),"")</f>
        <v/>
      </c>
      <c r="F249" s="17"/>
      <c r="G249" s="17"/>
    </row>
    <row r="250" customFormat="false" ht="15" hidden="false" customHeight="false" outlineLevel="0" collapsed="false">
      <c r="A250" s="14"/>
      <c r="B250" s="15"/>
      <c r="C250" s="14"/>
      <c r="D250" s="14"/>
      <c r="E250" s="16" t="str">
        <f aca="false">IFERROR(INDEX('Plan de Cuentas'!$B$5:$B$38,MATCH(D250,'Plan de Cuentas'!$A$5:$A$38,0)),"")</f>
        <v/>
      </c>
      <c r="F250" s="17"/>
      <c r="G250" s="17"/>
    </row>
    <row r="251" customFormat="false" ht="15" hidden="false" customHeight="false" outlineLevel="0" collapsed="false">
      <c r="A251" s="14"/>
      <c r="B251" s="15"/>
      <c r="C251" s="14"/>
      <c r="D251" s="14"/>
      <c r="E251" s="16" t="str">
        <f aca="false">IFERROR(INDEX('Plan de Cuentas'!$B$5:$B$38,MATCH(D251,'Plan de Cuentas'!$A$5:$A$38,0)),"")</f>
        <v/>
      </c>
      <c r="F251" s="17"/>
      <c r="G251" s="17"/>
    </row>
    <row r="252" customFormat="false" ht="15" hidden="false" customHeight="false" outlineLevel="0" collapsed="false">
      <c r="A252" s="14"/>
      <c r="B252" s="15"/>
      <c r="C252" s="14"/>
      <c r="D252" s="14"/>
      <c r="E252" s="16" t="str">
        <f aca="false">IFERROR(INDEX('Plan de Cuentas'!$B$5:$B$38,MATCH(D252,'Plan de Cuentas'!$A$5:$A$38,0)),"")</f>
        <v/>
      </c>
      <c r="F252" s="17"/>
      <c r="G252" s="17"/>
    </row>
    <row r="253" customFormat="false" ht="15" hidden="false" customHeight="false" outlineLevel="0" collapsed="false">
      <c r="A253" s="14"/>
      <c r="B253" s="15"/>
      <c r="C253" s="14"/>
      <c r="D253" s="14"/>
      <c r="E253" s="16" t="str">
        <f aca="false">IFERROR(INDEX('Plan de Cuentas'!$B$5:$B$38,MATCH(D253,'Plan de Cuentas'!$A$5:$A$38,0)),"")</f>
        <v/>
      </c>
      <c r="F253" s="17"/>
      <c r="G253" s="17"/>
    </row>
    <row r="254" customFormat="false" ht="15" hidden="false" customHeight="false" outlineLevel="0" collapsed="false">
      <c r="A254" s="14"/>
      <c r="B254" s="15"/>
      <c r="C254" s="14"/>
      <c r="D254" s="14"/>
      <c r="E254" s="16" t="str">
        <f aca="false">IFERROR(INDEX('Plan de Cuentas'!$B$5:$B$38,MATCH(D254,'Plan de Cuentas'!$A$5:$A$38,0)),"")</f>
        <v/>
      </c>
      <c r="F254" s="17"/>
      <c r="G254" s="17"/>
    </row>
    <row r="255" customFormat="false" ht="15" hidden="false" customHeight="false" outlineLevel="0" collapsed="false">
      <c r="A255" s="14"/>
      <c r="B255" s="15"/>
      <c r="C255" s="14"/>
      <c r="D255" s="14"/>
      <c r="E255" s="16" t="str">
        <f aca="false">IFERROR(INDEX('Plan de Cuentas'!$B$5:$B$38,MATCH(D255,'Plan de Cuentas'!$A$5:$A$38,0)),"")</f>
        <v/>
      </c>
      <c r="F255" s="17"/>
      <c r="G255" s="17"/>
    </row>
    <row r="256" customFormat="false" ht="15" hidden="false" customHeight="false" outlineLevel="0" collapsed="false">
      <c r="A256" s="14"/>
      <c r="B256" s="15"/>
      <c r="C256" s="14"/>
      <c r="D256" s="14"/>
      <c r="E256" s="16" t="str">
        <f aca="false">IFERROR(INDEX('Plan de Cuentas'!$B$5:$B$38,MATCH(D256,'Plan de Cuentas'!$A$5:$A$38,0)),"")</f>
        <v/>
      </c>
      <c r="F256" s="17"/>
      <c r="G256" s="17"/>
    </row>
    <row r="257" customFormat="false" ht="15" hidden="false" customHeight="false" outlineLevel="0" collapsed="false">
      <c r="A257" s="14"/>
      <c r="B257" s="15"/>
      <c r="C257" s="14"/>
      <c r="D257" s="14"/>
      <c r="E257" s="16" t="str">
        <f aca="false">IFERROR(INDEX('Plan de Cuentas'!$B$5:$B$38,MATCH(D257,'Plan de Cuentas'!$A$5:$A$38,0)),"")</f>
        <v/>
      </c>
      <c r="F257" s="17"/>
      <c r="G257" s="17"/>
    </row>
    <row r="258" customFormat="false" ht="15" hidden="false" customHeight="false" outlineLevel="0" collapsed="false">
      <c r="A258" s="14"/>
      <c r="B258" s="15"/>
      <c r="C258" s="14"/>
      <c r="D258" s="14"/>
      <c r="E258" s="16" t="str">
        <f aca="false">IFERROR(INDEX('Plan de Cuentas'!$B$5:$B$38,MATCH(D258,'Plan de Cuentas'!$A$5:$A$38,0)),"")</f>
        <v/>
      </c>
      <c r="F258" s="17"/>
      <c r="G258" s="17"/>
    </row>
    <row r="259" customFormat="false" ht="15" hidden="false" customHeight="false" outlineLevel="0" collapsed="false">
      <c r="A259" s="14"/>
      <c r="B259" s="15"/>
      <c r="C259" s="14"/>
      <c r="D259" s="14"/>
      <c r="E259" s="16" t="str">
        <f aca="false">IFERROR(INDEX('Plan de Cuentas'!$B$5:$B$38,MATCH(D259,'Plan de Cuentas'!$A$5:$A$38,0)),"")</f>
        <v/>
      </c>
      <c r="F259" s="17"/>
      <c r="G259" s="17"/>
    </row>
    <row r="260" customFormat="false" ht="15" hidden="false" customHeight="false" outlineLevel="0" collapsed="false">
      <c r="A260" s="14"/>
      <c r="B260" s="15"/>
      <c r="C260" s="14"/>
      <c r="D260" s="14"/>
      <c r="E260" s="16" t="str">
        <f aca="false">IFERROR(INDEX('Plan de Cuentas'!$B$5:$B$38,MATCH(D260,'Plan de Cuentas'!$A$5:$A$38,0)),"")</f>
        <v/>
      </c>
      <c r="F260" s="17"/>
      <c r="G260" s="17"/>
    </row>
    <row r="261" customFormat="false" ht="15" hidden="false" customHeight="false" outlineLevel="0" collapsed="false">
      <c r="A261" s="14"/>
      <c r="B261" s="15"/>
      <c r="C261" s="14"/>
      <c r="D261" s="14"/>
      <c r="E261" s="16" t="str">
        <f aca="false">IFERROR(INDEX('Plan de Cuentas'!$B$5:$B$38,MATCH(D261,'Plan de Cuentas'!$A$5:$A$38,0)),"")</f>
        <v/>
      </c>
      <c r="F261" s="17"/>
      <c r="G261" s="17"/>
    </row>
    <row r="262" customFormat="false" ht="15" hidden="false" customHeight="false" outlineLevel="0" collapsed="false">
      <c r="A262" s="14"/>
      <c r="B262" s="15"/>
      <c r="C262" s="14"/>
      <c r="D262" s="14"/>
      <c r="E262" s="16" t="str">
        <f aca="false">IFERROR(INDEX('Plan de Cuentas'!$B$5:$B$38,MATCH(D262,'Plan de Cuentas'!$A$5:$A$38,0)),"")</f>
        <v/>
      </c>
      <c r="F262" s="17"/>
      <c r="G262" s="17"/>
    </row>
    <row r="263" customFormat="false" ht="15" hidden="false" customHeight="false" outlineLevel="0" collapsed="false">
      <c r="A263" s="14"/>
      <c r="B263" s="15"/>
      <c r="C263" s="14"/>
      <c r="D263" s="14"/>
      <c r="E263" s="16" t="str">
        <f aca="false">IFERROR(INDEX('Plan de Cuentas'!$B$5:$B$38,MATCH(D263,'Plan de Cuentas'!$A$5:$A$38,0)),"")</f>
        <v/>
      </c>
      <c r="F263" s="17"/>
      <c r="G263" s="17"/>
    </row>
    <row r="264" customFormat="false" ht="15" hidden="false" customHeight="false" outlineLevel="0" collapsed="false">
      <c r="A264" s="14"/>
      <c r="B264" s="15"/>
      <c r="C264" s="14"/>
      <c r="D264" s="14"/>
      <c r="E264" s="16" t="str">
        <f aca="false">IFERROR(INDEX('Plan de Cuentas'!$B$5:$B$38,MATCH(D264,'Plan de Cuentas'!$A$5:$A$38,0)),"")</f>
        <v/>
      </c>
      <c r="F264" s="17"/>
      <c r="G264" s="17"/>
    </row>
    <row r="265" customFormat="false" ht="15" hidden="false" customHeight="false" outlineLevel="0" collapsed="false">
      <c r="A265" s="14"/>
      <c r="B265" s="15"/>
      <c r="C265" s="14"/>
      <c r="D265" s="14"/>
      <c r="E265" s="16" t="str">
        <f aca="false">IFERROR(INDEX('Plan de Cuentas'!$B$5:$B$38,MATCH(D265,'Plan de Cuentas'!$A$5:$A$38,0)),"")</f>
        <v/>
      </c>
      <c r="F265" s="17"/>
      <c r="G265" s="17"/>
    </row>
    <row r="266" customFormat="false" ht="15" hidden="false" customHeight="false" outlineLevel="0" collapsed="false">
      <c r="A266" s="14"/>
      <c r="B266" s="15"/>
      <c r="C266" s="14"/>
      <c r="D266" s="14"/>
      <c r="E266" s="16" t="str">
        <f aca="false">IFERROR(INDEX('Plan de Cuentas'!$B$5:$B$38,MATCH(D266,'Plan de Cuentas'!$A$5:$A$38,0)),"")</f>
        <v/>
      </c>
      <c r="F266" s="17"/>
      <c r="G266" s="17"/>
    </row>
    <row r="267" customFormat="false" ht="15" hidden="false" customHeight="false" outlineLevel="0" collapsed="false">
      <c r="A267" s="14"/>
      <c r="B267" s="15"/>
      <c r="C267" s="14"/>
      <c r="D267" s="14"/>
      <c r="E267" s="16" t="str">
        <f aca="false">IFERROR(INDEX('Plan de Cuentas'!$B$5:$B$38,MATCH(D267,'Plan de Cuentas'!$A$5:$A$38,0)),"")</f>
        <v/>
      </c>
      <c r="F267" s="17"/>
      <c r="G267" s="17"/>
    </row>
    <row r="268" customFormat="false" ht="15" hidden="false" customHeight="false" outlineLevel="0" collapsed="false">
      <c r="A268" s="14"/>
      <c r="B268" s="15"/>
      <c r="C268" s="14"/>
      <c r="D268" s="14"/>
      <c r="E268" s="16" t="str">
        <f aca="false">IFERROR(INDEX('Plan de Cuentas'!$B$5:$B$38,MATCH(D268,'Plan de Cuentas'!$A$5:$A$38,0)),"")</f>
        <v/>
      </c>
      <c r="F268" s="17"/>
      <c r="G268" s="17"/>
    </row>
    <row r="269" customFormat="false" ht="15" hidden="false" customHeight="false" outlineLevel="0" collapsed="false">
      <c r="A269" s="14"/>
      <c r="B269" s="15"/>
      <c r="C269" s="14"/>
      <c r="D269" s="14"/>
      <c r="E269" s="16" t="str">
        <f aca="false">IFERROR(INDEX('Plan de Cuentas'!$B$5:$B$38,MATCH(D269,'Plan de Cuentas'!$A$5:$A$38,0)),"")</f>
        <v/>
      </c>
      <c r="F269" s="17"/>
      <c r="G269" s="17"/>
    </row>
    <row r="270" customFormat="false" ht="15" hidden="false" customHeight="false" outlineLevel="0" collapsed="false">
      <c r="A270" s="14"/>
      <c r="B270" s="15"/>
      <c r="C270" s="14"/>
      <c r="D270" s="14"/>
      <c r="E270" s="16" t="str">
        <f aca="false">IFERROR(INDEX('Plan de Cuentas'!$B$5:$B$38,MATCH(D270,'Plan de Cuentas'!$A$5:$A$38,0)),"")</f>
        <v/>
      </c>
      <c r="F270" s="17"/>
      <c r="G270" s="17"/>
    </row>
    <row r="271" customFormat="false" ht="15" hidden="false" customHeight="false" outlineLevel="0" collapsed="false">
      <c r="A271" s="14"/>
      <c r="B271" s="15"/>
      <c r="C271" s="14"/>
      <c r="D271" s="14"/>
      <c r="E271" s="16" t="str">
        <f aca="false">IFERROR(INDEX('Plan de Cuentas'!$B$5:$B$38,MATCH(D271,'Plan de Cuentas'!$A$5:$A$38,0)),"")</f>
        <v/>
      </c>
      <c r="F271" s="17"/>
      <c r="G271" s="17"/>
    </row>
    <row r="272" customFormat="false" ht="15" hidden="false" customHeight="false" outlineLevel="0" collapsed="false">
      <c r="A272" s="14"/>
      <c r="B272" s="15"/>
      <c r="C272" s="14"/>
      <c r="D272" s="14"/>
      <c r="E272" s="16" t="str">
        <f aca="false">IFERROR(INDEX('Plan de Cuentas'!$B$5:$B$38,MATCH(D272,'Plan de Cuentas'!$A$5:$A$38,0)),"")</f>
        <v/>
      </c>
      <c r="F272" s="17"/>
      <c r="G272" s="17"/>
    </row>
    <row r="273" customFormat="false" ht="15" hidden="false" customHeight="false" outlineLevel="0" collapsed="false">
      <c r="A273" s="14"/>
      <c r="B273" s="15"/>
      <c r="C273" s="14"/>
      <c r="D273" s="14"/>
      <c r="E273" s="16" t="str">
        <f aca="false">IFERROR(INDEX('Plan de Cuentas'!$B$5:$B$38,MATCH(D273,'Plan de Cuentas'!$A$5:$A$38,0)),"")</f>
        <v/>
      </c>
      <c r="F273" s="17"/>
      <c r="G273" s="17"/>
    </row>
    <row r="274" customFormat="false" ht="15" hidden="false" customHeight="false" outlineLevel="0" collapsed="false">
      <c r="A274" s="14"/>
      <c r="B274" s="15"/>
      <c r="C274" s="14"/>
      <c r="D274" s="14"/>
      <c r="E274" s="16" t="str">
        <f aca="false">IFERROR(INDEX('Plan de Cuentas'!$B$5:$B$38,MATCH(D274,'Plan de Cuentas'!$A$5:$A$38,0)),"")</f>
        <v/>
      </c>
      <c r="F274" s="17"/>
      <c r="G274" s="17"/>
    </row>
    <row r="275" customFormat="false" ht="15" hidden="false" customHeight="false" outlineLevel="0" collapsed="false">
      <c r="A275" s="14"/>
      <c r="B275" s="15"/>
      <c r="C275" s="14"/>
      <c r="D275" s="14"/>
      <c r="E275" s="16" t="str">
        <f aca="false">IFERROR(INDEX('Plan de Cuentas'!$B$5:$B$38,MATCH(D275,'Plan de Cuentas'!$A$5:$A$38,0)),"")</f>
        <v/>
      </c>
      <c r="F275" s="17"/>
      <c r="G275" s="17"/>
    </row>
    <row r="276" customFormat="false" ht="15" hidden="false" customHeight="false" outlineLevel="0" collapsed="false">
      <c r="A276" s="14"/>
      <c r="B276" s="15"/>
      <c r="C276" s="14"/>
      <c r="D276" s="14"/>
      <c r="E276" s="16" t="str">
        <f aca="false">IFERROR(INDEX('Plan de Cuentas'!$B$5:$B$38,MATCH(D276,'Plan de Cuentas'!$A$5:$A$38,0)),"")</f>
        <v/>
      </c>
      <c r="F276" s="17"/>
      <c r="G276" s="17"/>
    </row>
    <row r="277" customFormat="false" ht="15" hidden="false" customHeight="false" outlineLevel="0" collapsed="false">
      <c r="A277" s="14"/>
      <c r="B277" s="15"/>
      <c r="C277" s="14"/>
      <c r="D277" s="14"/>
      <c r="E277" s="16" t="str">
        <f aca="false">IFERROR(INDEX('Plan de Cuentas'!$B$5:$B$38,MATCH(D277,'Plan de Cuentas'!$A$5:$A$38,0)),"")</f>
        <v/>
      </c>
      <c r="F277" s="17"/>
      <c r="G277" s="17"/>
    </row>
    <row r="278" customFormat="false" ht="15" hidden="false" customHeight="false" outlineLevel="0" collapsed="false">
      <c r="A278" s="14"/>
      <c r="B278" s="15"/>
      <c r="C278" s="14"/>
      <c r="D278" s="14"/>
      <c r="E278" s="16" t="str">
        <f aca="false">IFERROR(INDEX('Plan de Cuentas'!$B$5:$B$38,MATCH(D278,'Plan de Cuentas'!$A$5:$A$38,0)),"")</f>
        <v/>
      </c>
      <c r="F278" s="17"/>
      <c r="G278" s="17"/>
    </row>
    <row r="279" customFormat="false" ht="15" hidden="false" customHeight="false" outlineLevel="0" collapsed="false">
      <c r="A279" s="14"/>
      <c r="B279" s="15"/>
      <c r="C279" s="14"/>
      <c r="D279" s="14"/>
      <c r="E279" s="16" t="str">
        <f aca="false">IFERROR(INDEX('Plan de Cuentas'!$B$5:$B$38,MATCH(D279,'Plan de Cuentas'!$A$5:$A$38,0)),"")</f>
        <v/>
      </c>
      <c r="F279" s="17"/>
      <c r="G279" s="17"/>
    </row>
    <row r="280" customFormat="false" ht="15" hidden="false" customHeight="false" outlineLevel="0" collapsed="false">
      <c r="A280" s="14"/>
      <c r="B280" s="15"/>
      <c r="C280" s="14"/>
      <c r="D280" s="14"/>
      <c r="E280" s="16" t="str">
        <f aca="false">IFERROR(INDEX('Plan de Cuentas'!$B$5:$B$38,MATCH(D280,'Plan de Cuentas'!$A$5:$A$38,0)),"")</f>
        <v/>
      </c>
      <c r="F280" s="17"/>
      <c r="G280" s="17"/>
    </row>
    <row r="281" customFormat="false" ht="15" hidden="false" customHeight="false" outlineLevel="0" collapsed="false">
      <c r="A281" s="14"/>
      <c r="B281" s="15"/>
      <c r="C281" s="14"/>
      <c r="D281" s="14"/>
      <c r="E281" s="16" t="str">
        <f aca="false">IFERROR(INDEX('Plan de Cuentas'!$B$5:$B$38,MATCH(D281,'Plan de Cuentas'!$A$5:$A$38,0)),"")</f>
        <v/>
      </c>
      <c r="F281" s="17"/>
      <c r="G281" s="17"/>
    </row>
    <row r="282" customFormat="false" ht="15" hidden="false" customHeight="false" outlineLevel="0" collapsed="false">
      <c r="A282" s="14"/>
      <c r="B282" s="15"/>
      <c r="C282" s="14"/>
      <c r="D282" s="14"/>
      <c r="E282" s="16" t="str">
        <f aca="false">IFERROR(INDEX('Plan de Cuentas'!$B$5:$B$38,MATCH(D282,'Plan de Cuentas'!$A$5:$A$38,0)),"")</f>
        <v/>
      </c>
      <c r="F282" s="17"/>
      <c r="G282" s="17"/>
    </row>
    <row r="283" customFormat="false" ht="15" hidden="false" customHeight="false" outlineLevel="0" collapsed="false">
      <c r="A283" s="14"/>
      <c r="B283" s="15"/>
      <c r="C283" s="14"/>
      <c r="D283" s="14"/>
      <c r="E283" s="16" t="str">
        <f aca="false">IFERROR(INDEX('Plan de Cuentas'!$B$5:$B$38,MATCH(D283,'Plan de Cuentas'!$A$5:$A$38,0)),"")</f>
        <v/>
      </c>
      <c r="F283" s="17"/>
      <c r="G283" s="17"/>
    </row>
    <row r="284" customFormat="false" ht="15" hidden="false" customHeight="false" outlineLevel="0" collapsed="false">
      <c r="A284" s="14"/>
      <c r="B284" s="15"/>
      <c r="C284" s="14"/>
      <c r="D284" s="14"/>
      <c r="E284" s="16" t="str">
        <f aca="false">IFERROR(INDEX('Plan de Cuentas'!$B$5:$B$38,MATCH(D284,'Plan de Cuentas'!$A$5:$A$38,0)),"")</f>
        <v/>
      </c>
      <c r="F284" s="17"/>
      <c r="G284" s="17"/>
    </row>
    <row r="285" customFormat="false" ht="15" hidden="false" customHeight="false" outlineLevel="0" collapsed="false">
      <c r="A285" s="14"/>
      <c r="B285" s="15"/>
      <c r="C285" s="14"/>
      <c r="D285" s="14"/>
      <c r="E285" s="16" t="str">
        <f aca="false">IFERROR(INDEX('Plan de Cuentas'!$B$5:$B$38,MATCH(D285,'Plan de Cuentas'!$A$5:$A$38,0)),"")</f>
        <v/>
      </c>
      <c r="F285" s="17"/>
      <c r="G285" s="17"/>
    </row>
    <row r="286" customFormat="false" ht="15" hidden="false" customHeight="false" outlineLevel="0" collapsed="false">
      <c r="A286" s="14"/>
      <c r="B286" s="15"/>
      <c r="C286" s="14"/>
      <c r="D286" s="14"/>
      <c r="E286" s="16" t="str">
        <f aca="false">IFERROR(INDEX('Plan de Cuentas'!$B$5:$B$38,MATCH(D286,'Plan de Cuentas'!$A$5:$A$38,0)),"")</f>
        <v/>
      </c>
      <c r="F286" s="17"/>
      <c r="G286" s="17"/>
    </row>
    <row r="287" customFormat="false" ht="15" hidden="false" customHeight="false" outlineLevel="0" collapsed="false">
      <c r="A287" s="14"/>
      <c r="B287" s="15"/>
      <c r="C287" s="14"/>
      <c r="D287" s="14"/>
      <c r="E287" s="16" t="str">
        <f aca="false">IFERROR(INDEX('Plan de Cuentas'!$B$5:$B$38,MATCH(D287,'Plan de Cuentas'!$A$5:$A$38,0)),"")</f>
        <v/>
      </c>
      <c r="F287" s="17"/>
      <c r="G287" s="17"/>
    </row>
    <row r="288" customFormat="false" ht="15" hidden="false" customHeight="false" outlineLevel="0" collapsed="false">
      <c r="A288" s="14"/>
      <c r="B288" s="15"/>
      <c r="C288" s="14"/>
      <c r="D288" s="14"/>
      <c r="E288" s="16" t="str">
        <f aca="false">IFERROR(INDEX('Plan de Cuentas'!$B$5:$B$38,MATCH(D288,'Plan de Cuentas'!$A$5:$A$38,0)),"")</f>
        <v/>
      </c>
      <c r="F288" s="17"/>
      <c r="G288" s="17"/>
    </row>
    <row r="289" customFormat="false" ht="15" hidden="false" customHeight="false" outlineLevel="0" collapsed="false">
      <c r="A289" s="14"/>
      <c r="B289" s="15"/>
      <c r="C289" s="14"/>
      <c r="D289" s="14"/>
      <c r="E289" s="16" t="str">
        <f aca="false">IFERROR(INDEX('Plan de Cuentas'!$B$5:$B$38,MATCH(D289,'Plan de Cuentas'!$A$5:$A$38,0)),"")</f>
        <v/>
      </c>
      <c r="F289" s="17"/>
      <c r="G289" s="17"/>
    </row>
    <row r="290" customFormat="false" ht="15" hidden="false" customHeight="false" outlineLevel="0" collapsed="false">
      <c r="A290" s="14"/>
      <c r="B290" s="15"/>
      <c r="C290" s="14"/>
      <c r="D290" s="14"/>
      <c r="E290" s="16" t="str">
        <f aca="false">IFERROR(INDEX('Plan de Cuentas'!$B$5:$B$38,MATCH(D290,'Plan de Cuentas'!$A$5:$A$38,0)),"")</f>
        <v/>
      </c>
      <c r="F290" s="17"/>
      <c r="G290" s="17"/>
    </row>
    <row r="291" customFormat="false" ht="15" hidden="false" customHeight="false" outlineLevel="0" collapsed="false">
      <c r="A291" s="14"/>
      <c r="B291" s="15"/>
      <c r="C291" s="14"/>
      <c r="D291" s="14"/>
      <c r="E291" s="16" t="str">
        <f aca="false">IFERROR(INDEX('Plan de Cuentas'!$B$5:$B$38,MATCH(D291,'Plan de Cuentas'!$A$5:$A$38,0)),"")</f>
        <v/>
      </c>
      <c r="F291" s="17"/>
      <c r="G291" s="17"/>
    </row>
    <row r="292" customFormat="false" ht="15" hidden="false" customHeight="false" outlineLevel="0" collapsed="false">
      <c r="A292" s="14"/>
      <c r="B292" s="15"/>
      <c r="C292" s="14"/>
      <c r="D292" s="14"/>
      <c r="E292" s="16" t="str">
        <f aca="false">IFERROR(INDEX('Plan de Cuentas'!$B$5:$B$38,MATCH(D292,'Plan de Cuentas'!$A$5:$A$38,0)),"")</f>
        <v/>
      </c>
      <c r="F292" s="17"/>
      <c r="G292" s="17"/>
    </row>
    <row r="293" customFormat="false" ht="15" hidden="false" customHeight="false" outlineLevel="0" collapsed="false">
      <c r="A293" s="14"/>
      <c r="B293" s="15"/>
      <c r="C293" s="14"/>
      <c r="D293" s="14"/>
      <c r="E293" s="16" t="str">
        <f aca="false">IFERROR(INDEX('Plan de Cuentas'!$B$5:$B$38,MATCH(D293,'Plan de Cuentas'!$A$5:$A$38,0)),"")</f>
        <v/>
      </c>
      <c r="F293" s="17"/>
      <c r="G293" s="17"/>
    </row>
    <row r="294" customFormat="false" ht="15" hidden="false" customHeight="false" outlineLevel="0" collapsed="false">
      <c r="A294" s="14"/>
      <c r="B294" s="15"/>
      <c r="C294" s="14"/>
      <c r="D294" s="14"/>
      <c r="E294" s="16" t="str">
        <f aca="false">IFERROR(INDEX('Plan de Cuentas'!$B$5:$B$38,MATCH(D294,'Plan de Cuentas'!$A$5:$A$38,0)),"")</f>
        <v/>
      </c>
      <c r="F294" s="17"/>
      <c r="G294" s="17"/>
    </row>
    <row r="295" customFormat="false" ht="15" hidden="false" customHeight="false" outlineLevel="0" collapsed="false">
      <c r="A295" s="14"/>
      <c r="B295" s="15"/>
      <c r="C295" s="14"/>
      <c r="D295" s="14"/>
      <c r="E295" s="16" t="str">
        <f aca="false">IFERROR(INDEX('Plan de Cuentas'!$B$5:$B$38,MATCH(D295,'Plan de Cuentas'!$A$5:$A$38,0)),"")</f>
        <v/>
      </c>
      <c r="F295" s="17"/>
      <c r="G295" s="17"/>
    </row>
    <row r="296" customFormat="false" ht="15" hidden="false" customHeight="false" outlineLevel="0" collapsed="false">
      <c r="A296" s="14"/>
      <c r="B296" s="15"/>
      <c r="C296" s="14"/>
      <c r="D296" s="14"/>
      <c r="E296" s="16" t="str">
        <f aca="false">IFERROR(INDEX('Plan de Cuentas'!$B$5:$B$38,MATCH(D296,'Plan de Cuentas'!$A$5:$A$38,0)),"")</f>
        <v/>
      </c>
      <c r="F296" s="17"/>
      <c r="G296" s="17"/>
    </row>
    <row r="297" customFormat="false" ht="15" hidden="false" customHeight="false" outlineLevel="0" collapsed="false">
      <c r="A297" s="14"/>
      <c r="B297" s="15"/>
      <c r="C297" s="14"/>
      <c r="D297" s="14"/>
      <c r="E297" s="16" t="str">
        <f aca="false">IFERROR(INDEX('Plan de Cuentas'!$B$5:$B$38,MATCH(D297,'Plan de Cuentas'!$A$5:$A$38,0)),"")</f>
        <v/>
      </c>
      <c r="F297" s="17"/>
      <c r="G297" s="17"/>
    </row>
    <row r="298" customFormat="false" ht="15" hidden="false" customHeight="false" outlineLevel="0" collapsed="false">
      <c r="A298" s="14"/>
      <c r="B298" s="15"/>
      <c r="C298" s="14"/>
      <c r="D298" s="14"/>
      <c r="E298" s="16" t="str">
        <f aca="false">IFERROR(INDEX('Plan de Cuentas'!$B$5:$B$38,MATCH(D298,'Plan de Cuentas'!$A$5:$A$38,0)),"")</f>
        <v/>
      </c>
      <c r="F298" s="17"/>
      <c r="G298" s="17"/>
    </row>
    <row r="299" customFormat="false" ht="15" hidden="false" customHeight="false" outlineLevel="0" collapsed="false">
      <c r="A299" s="14"/>
      <c r="B299" s="15"/>
      <c r="C299" s="14"/>
      <c r="D299" s="14"/>
      <c r="E299" s="16" t="str">
        <f aca="false">IFERROR(INDEX('Plan de Cuentas'!$B$5:$B$38,MATCH(D299,'Plan de Cuentas'!$A$5:$A$38,0)),"")</f>
        <v/>
      </c>
      <c r="F299" s="17"/>
      <c r="G299" s="17"/>
    </row>
    <row r="300" customFormat="false" ht="15" hidden="false" customHeight="false" outlineLevel="0" collapsed="false">
      <c r="A300" s="14"/>
      <c r="B300" s="15"/>
      <c r="C300" s="14"/>
      <c r="D300" s="14"/>
      <c r="E300" s="16" t="str">
        <f aca="false">IFERROR(INDEX('Plan de Cuentas'!$B$5:$B$38,MATCH(D300,'Plan de Cuentas'!$A$5:$A$38,0)),"")</f>
        <v/>
      </c>
      <c r="F300" s="17"/>
      <c r="G300" s="17"/>
    </row>
    <row r="302" customFormat="false" ht="15" hidden="false" customHeight="false" outlineLevel="0" collapsed="false">
      <c r="C302" s="18" t="s">
        <v>102</v>
      </c>
      <c r="F302" s="18" t="n">
        <f aca="false">SUM(F5:F300)</f>
        <v>3307500</v>
      </c>
      <c r="G302" s="18" t="n">
        <f aca="false">SUM(G5:G300)</f>
        <v>3307500</v>
      </c>
    </row>
    <row r="303" customFormat="false" ht="15" hidden="false" customHeight="false" outlineLevel="0" collapsed="false">
      <c r="C303" s="19" t="s">
        <v>103</v>
      </c>
      <c r="F303" s="5" t="str">
        <f aca="false">IF(ROUND(F302-G302,0)=0,"OK ✓","DESCUADRADO")</f>
        <v>OK ✓</v>
      </c>
    </row>
  </sheetData>
  <mergeCells count="2">
    <mergeCell ref="A1:G1"/>
    <mergeCell ref="A2:G2"/>
  </mergeCells>
  <dataValidations count="1">
    <dataValidation allowBlank="true" errorStyle="stop" operator="between" showDropDown="false" showErrorMessage="false" showInputMessage="false" sqref="D5:D300" type="list">
      <formula1>'Plan de Cuentas'!$A$5:$A$38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4"/>
    <col collapsed="false" customWidth="true" hidden="false" outlineLevel="0" max="6" min="3" style="0" width="16"/>
  </cols>
  <sheetData>
    <row r="1" customFormat="false" ht="25.5" hidden="false" customHeight="true" outlineLevel="0" collapsed="false">
      <c r="A1" s="1" t="s">
        <v>104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105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7" t="s">
        <v>28</v>
      </c>
      <c r="B4" s="7" t="s">
        <v>29</v>
      </c>
      <c r="C4" s="7" t="s">
        <v>106</v>
      </c>
      <c r="D4" s="7" t="s">
        <v>107</v>
      </c>
      <c r="E4" s="7" t="s">
        <v>108</v>
      </c>
      <c r="F4" s="7" t="s">
        <v>109</v>
      </c>
    </row>
    <row r="5" customFormat="false" ht="15" hidden="false" customHeight="false" outlineLevel="0" collapsed="false">
      <c r="A5" s="16" t="n">
        <f aca="false">'Plan de Cuentas'!A5</f>
        <v>1101</v>
      </c>
      <c r="B5" s="12" t="str">
        <f aca="false">'Plan de Cuentas'!B5</f>
        <v>Caja</v>
      </c>
      <c r="C5" s="20" t="n">
        <f aca="false">SUMIFS('Libro Diario'!$F$5:$F$300,'Libro Diario'!$D$5:$D$300,A5)</f>
        <v>238000</v>
      </c>
      <c r="D5" s="20" t="n">
        <f aca="false">SUMIFS('Libro Diario'!$G$5:$G$300,'Libro Diario'!$D$5:$D$300,A5)</f>
        <v>0</v>
      </c>
      <c r="E5" s="20" t="n">
        <f aca="false">IF(C5&gt;=D5,C5-D5,0)</f>
        <v>238000</v>
      </c>
      <c r="F5" s="20" t="n">
        <f aca="false">IF(D5&gt;C5,D5-C5,0)</f>
        <v>0</v>
      </c>
    </row>
    <row r="6" customFormat="false" ht="15" hidden="false" customHeight="false" outlineLevel="0" collapsed="false">
      <c r="A6" s="16" t="n">
        <f aca="false">'Plan de Cuentas'!A6</f>
        <v>1102</v>
      </c>
      <c r="B6" s="12" t="str">
        <f aca="false">'Plan de Cuentas'!B6</f>
        <v>Banco</v>
      </c>
      <c r="C6" s="20" t="n">
        <f aca="false">SUMIFS('Libro Diario'!$F$5:$F$300,'Libro Diario'!$D$5:$D$300,A6)</f>
        <v>1500000</v>
      </c>
      <c r="D6" s="20" t="n">
        <f aca="false">SUMIFS('Libro Diario'!$G$5:$G$300,'Libro Diario'!$D$5:$D$300,A6)</f>
        <v>915000</v>
      </c>
      <c r="E6" s="20" t="n">
        <f aca="false">IF(C6&gt;=D6,C6-D6,0)</f>
        <v>585000</v>
      </c>
      <c r="F6" s="20" t="n">
        <f aca="false">IF(D6&gt;C6,D6-C6,0)</f>
        <v>0</v>
      </c>
    </row>
    <row r="7" customFormat="false" ht="15" hidden="false" customHeight="false" outlineLevel="0" collapsed="false">
      <c r="A7" s="16" t="n">
        <f aca="false">'Plan de Cuentas'!A7</f>
        <v>1103</v>
      </c>
      <c r="B7" s="12" t="str">
        <f aca="false">'Plan de Cuentas'!B7</f>
        <v>Clientes por Cobrar</v>
      </c>
      <c r="C7" s="20" t="n">
        <f aca="false">SUMIFS('Libro Diario'!$F$5:$F$300,'Libro Diario'!$D$5:$D$300,A7)</f>
        <v>178500</v>
      </c>
      <c r="D7" s="20" t="n">
        <f aca="false">SUMIFS('Libro Diario'!$G$5:$G$300,'Libro Diario'!$D$5:$D$300,A7)</f>
        <v>0</v>
      </c>
      <c r="E7" s="20" t="n">
        <f aca="false">IF(C7&gt;=D7,C7-D7,0)</f>
        <v>178500</v>
      </c>
      <c r="F7" s="20" t="n">
        <f aca="false">IF(D7&gt;C7,D7-C7,0)</f>
        <v>0</v>
      </c>
    </row>
    <row r="8" customFormat="false" ht="15" hidden="false" customHeight="false" outlineLevel="0" collapsed="false">
      <c r="A8" s="16" t="n">
        <f aca="false">'Plan de Cuentas'!A8</f>
        <v>1104</v>
      </c>
      <c r="B8" s="12" t="str">
        <f aca="false">'Plan de Cuentas'!B8</f>
        <v>IVA Crédito Fiscal</v>
      </c>
      <c r="C8" s="20" t="n">
        <f aca="false">SUMIFS('Libro Diario'!$F$5:$F$300,'Libro Diario'!$D$5:$D$300,A8)</f>
        <v>76000</v>
      </c>
      <c r="D8" s="20" t="n">
        <f aca="false">SUMIFS('Libro Diario'!$G$5:$G$300,'Libro Diario'!$D$5:$D$300,A8)</f>
        <v>0</v>
      </c>
      <c r="E8" s="20" t="n">
        <f aca="false">IF(C8&gt;=D8,C8-D8,0)</f>
        <v>76000</v>
      </c>
      <c r="F8" s="20" t="n">
        <f aca="false">IF(D8&gt;C8,D8-C8,0)</f>
        <v>0</v>
      </c>
    </row>
    <row r="9" customFormat="false" ht="15" hidden="false" customHeight="false" outlineLevel="0" collapsed="false">
      <c r="A9" s="16" t="n">
        <f aca="false">'Plan de Cuentas'!A9</f>
        <v>1105</v>
      </c>
      <c r="B9" s="12" t="str">
        <f aca="false">'Plan de Cuentas'!B9</f>
        <v>Existencias / Inventario</v>
      </c>
      <c r="C9" s="20" t="n">
        <f aca="false">SUMIFS('Libro Diario'!$F$5:$F$300,'Libro Diario'!$D$5:$D$300,A9)</f>
        <v>400000</v>
      </c>
      <c r="D9" s="20" t="n">
        <f aca="false">SUMIFS('Libro Diario'!$G$5:$G$300,'Libro Diario'!$D$5:$D$300,A9)</f>
        <v>0</v>
      </c>
      <c r="E9" s="20" t="n">
        <f aca="false">IF(C9&gt;=D9,C9-D9,0)</f>
        <v>400000</v>
      </c>
      <c r="F9" s="20" t="n">
        <f aca="false">IF(D9&gt;C9,D9-C9,0)</f>
        <v>0</v>
      </c>
    </row>
    <row r="10" customFormat="false" ht="15" hidden="false" customHeight="false" outlineLevel="0" collapsed="false">
      <c r="A10" s="16" t="n">
        <f aca="false">'Plan de Cuentas'!A10</f>
        <v>1106</v>
      </c>
      <c r="B10" s="12" t="str">
        <f aca="false">'Plan de Cuentas'!B10</f>
        <v>Documentos por Cobrar</v>
      </c>
      <c r="C10" s="20" t="n">
        <f aca="false">SUMIFS('Libro Diario'!$F$5:$F$300,'Libro Diario'!$D$5:$D$300,A10)</f>
        <v>0</v>
      </c>
      <c r="D10" s="20" t="n">
        <f aca="false">SUMIFS('Libro Diario'!$G$5:$G$300,'Libro Diario'!$D$5:$D$300,A10)</f>
        <v>0</v>
      </c>
      <c r="E10" s="20" t="n">
        <f aca="false">IF(C10&gt;=D10,C10-D10,0)</f>
        <v>0</v>
      </c>
      <c r="F10" s="20" t="n">
        <f aca="false">IF(D10&gt;C10,D10-C10,0)</f>
        <v>0</v>
      </c>
    </row>
    <row r="11" customFormat="false" ht="15" hidden="false" customHeight="false" outlineLevel="0" collapsed="false">
      <c r="A11" s="16" t="n">
        <f aca="false">'Plan de Cuentas'!A11</f>
        <v>1201</v>
      </c>
      <c r="B11" s="12" t="str">
        <f aca="false">'Plan de Cuentas'!B11</f>
        <v>Muebles y Equipos</v>
      </c>
      <c r="C11" s="20" t="n">
        <f aca="false">SUMIFS('Libro Diario'!$F$5:$F$300,'Libro Diario'!$D$5:$D$300,A11)</f>
        <v>0</v>
      </c>
      <c r="D11" s="20" t="n">
        <f aca="false">SUMIFS('Libro Diario'!$G$5:$G$300,'Libro Diario'!$D$5:$D$300,A11)</f>
        <v>0</v>
      </c>
      <c r="E11" s="20" t="n">
        <f aca="false">IF(C11&gt;=D11,C11-D11,0)</f>
        <v>0</v>
      </c>
      <c r="F11" s="20" t="n">
        <f aca="false">IF(D11&gt;C11,D11-C11,0)</f>
        <v>0</v>
      </c>
    </row>
    <row r="12" customFormat="false" ht="15" hidden="false" customHeight="false" outlineLevel="0" collapsed="false">
      <c r="A12" s="16" t="n">
        <f aca="false">'Plan de Cuentas'!A12</f>
        <v>1202</v>
      </c>
      <c r="B12" s="12" t="str">
        <f aca="false">'Plan de Cuentas'!B12</f>
        <v>Vehículos</v>
      </c>
      <c r="C12" s="20" t="n">
        <f aca="false">SUMIFS('Libro Diario'!$F$5:$F$300,'Libro Diario'!$D$5:$D$300,A12)</f>
        <v>0</v>
      </c>
      <c r="D12" s="20" t="n">
        <f aca="false">SUMIFS('Libro Diario'!$G$5:$G$300,'Libro Diario'!$D$5:$D$300,A12)</f>
        <v>0</v>
      </c>
      <c r="E12" s="20" t="n">
        <f aca="false">IF(C12&gt;=D12,C12-D12,0)</f>
        <v>0</v>
      </c>
      <c r="F12" s="20" t="n">
        <f aca="false">IF(D12&gt;C12,D12-C12,0)</f>
        <v>0</v>
      </c>
    </row>
    <row r="13" customFormat="false" ht="15" hidden="false" customHeight="false" outlineLevel="0" collapsed="false">
      <c r="A13" s="16" t="n">
        <f aca="false">'Plan de Cuentas'!A13</f>
        <v>1203</v>
      </c>
      <c r="B13" s="12" t="str">
        <f aca="false">'Plan de Cuentas'!B13</f>
        <v>Equipos Tecnológicos</v>
      </c>
      <c r="C13" s="20" t="n">
        <f aca="false">SUMIFS('Libro Diario'!$F$5:$F$300,'Libro Diario'!$D$5:$D$300,A13)</f>
        <v>0</v>
      </c>
      <c r="D13" s="20" t="n">
        <f aca="false">SUMIFS('Libro Diario'!$G$5:$G$300,'Libro Diario'!$D$5:$D$300,A13)</f>
        <v>0</v>
      </c>
      <c r="E13" s="20" t="n">
        <f aca="false">IF(C13&gt;=D13,C13-D13,0)</f>
        <v>0</v>
      </c>
      <c r="F13" s="20" t="n">
        <f aca="false">IF(D13&gt;C13,D13-C13,0)</f>
        <v>0</v>
      </c>
    </row>
    <row r="14" customFormat="false" ht="15" hidden="false" customHeight="false" outlineLevel="0" collapsed="false">
      <c r="A14" s="16" t="n">
        <f aca="false">'Plan de Cuentas'!A14</f>
        <v>1204</v>
      </c>
      <c r="B14" s="12" t="str">
        <f aca="false">'Plan de Cuentas'!B14</f>
        <v>Depreciación Acumulada</v>
      </c>
      <c r="C14" s="20" t="n">
        <f aca="false">SUMIFS('Libro Diario'!$F$5:$F$300,'Libro Diario'!$D$5:$D$300,A14)</f>
        <v>0</v>
      </c>
      <c r="D14" s="20" t="n">
        <f aca="false">SUMIFS('Libro Diario'!$G$5:$G$300,'Libro Diario'!$D$5:$D$300,A14)</f>
        <v>0</v>
      </c>
      <c r="E14" s="20" t="n">
        <f aca="false">IF(C14&gt;=D14,C14-D14,0)</f>
        <v>0</v>
      </c>
      <c r="F14" s="20" t="n">
        <f aca="false">IF(D14&gt;C14,D14-C14,0)</f>
        <v>0</v>
      </c>
    </row>
    <row r="15" customFormat="false" ht="15" hidden="false" customHeight="false" outlineLevel="0" collapsed="false">
      <c r="A15" s="16" t="n">
        <f aca="false">'Plan de Cuentas'!A15</f>
        <v>2101</v>
      </c>
      <c r="B15" s="12" t="str">
        <f aca="false">'Plan de Cuentas'!B15</f>
        <v>Proveedores</v>
      </c>
      <c r="C15" s="20" t="n">
        <f aca="false">SUMIFS('Libro Diario'!$F$5:$F$300,'Libro Diario'!$D$5:$D$300,A15)</f>
        <v>0</v>
      </c>
      <c r="D15" s="20" t="n">
        <f aca="false">SUMIFS('Libro Diario'!$G$5:$G$300,'Libro Diario'!$D$5:$D$300,A15)</f>
        <v>476000</v>
      </c>
      <c r="E15" s="20" t="n">
        <f aca="false">IF(C15&gt;=D15,C15-D15,0)</f>
        <v>0</v>
      </c>
      <c r="F15" s="20" t="n">
        <f aca="false">IF(D15&gt;C15,D15-C15,0)</f>
        <v>476000</v>
      </c>
    </row>
    <row r="16" customFormat="false" ht="15" hidden="false" customHeight="false" outlineLevel="0" collapsed="false">
      <c r="A16" s="16" t="n">
        <f aca="false">'Plan de Cuentas'!A16</f>
        <v>2102</v>
      </c>
      <c r="B16" s="12" t="str">
        <f aca="false">'Plan de Cuentas'!B16</f>
        <v>IVA Débito Fiscal</v>
      </c>
      <c r="C16" s="20" t="n">
        <f aca="false">SUMIFS('Libro Diario'!$F$5:$F$300,'Libro Diario'!$D$5:$D$300,A16)</f>
        <v>0</v>
      </c>
      <c r="D16" s="20" t="n">
        <f aca="false">SUMIFS('Libro Diario'!$G$5:$G$300,'Libro Diario'!$D$5:$D$300,A16)</f>
        <v>66500</v>
      </c>
      <c r="E16" s="20" t="n">
        <f aca="false">IF(C16&gt;=D16,C16-D16,0)</f>
        <v>0</v>
      </c>
      <c r="F16" s="20" t="n">
        <f aca="false">IF(D16&gt;C16,D16-C16,0)</f>
        <v>66500</v>
      </c>
    </row>
    <row r="17" customFormat="false" ht="15" hidden="false" customHeight="false" outlineLevel="0" collapsed="false">
      <c r="A17" s="16" t="n">
        <f aca="false">'Plan de Cuentas'!A17</f>
        <v>2103</v>
      </c>
      <c r="B17" s="12" t="str">
        <f aca="false">'Plan de Cuentas'!B17</f>
        <v>PPM por Pagar</v>
      </c>
      <c r="C17" s="20" t="n">
        <f aca="false">SUMIFS('Libro Diario'!$F$5:$F$300,'Libro Diario'!$D$5:$D$300,A17)</f>
        <v>0</v>
      </c>
      <c r="D17" s="20" t="n">
        <f aca="false">SUMIFS('Libro Diario'!$G$5:$G$300,'Libro Diario'!$D$5:$D$300,A17)</f>
        <v>0</v>
      </c>
      <c r="E17" s="20" t="n">
        <f aca="false">IF(C17&gt;=D17,C17-D17,0)</f>
        <v>0</v>
      </c>
      <c r="F17" s="20" t="n">
        <f aca="false">IF(D17&gt;C17,D17-C17,0)</f>
        <v>0</v>
      </c>
    </row>
    <row r="18" customFormat="false" ht="15" hidden="false" customHeight="false" outlineLevel="0" collapsed="false">
      <c r="A18" s="16" t="n">
        <f aca="false">'Plan de Cuentas'!A18</f>
        <v>2104</v>
      </c>
      <c r="B18" s="12" t="str">
        <f aca="false">'Plan de Cuentas'!B18</f>
        <v>Sueldos por Pagar</v>
      </c>
      <c r="C18" s="20" t="n">
        <f aca="false">SUMIFS('Libro Diario'!$F$5:$F$300,'Libro Diario'!$D$5:$D$300,A18)</f>
        <v>0</v>
      </c>
      <c r="D18" s="20" t="n">
        <f aca="false">SUMIFS('Libro Diario'!$G$5:$G$300,'Libro Diario'!$D$5:$D$300,A18)</f>
        <v>0</v>
      </c>
      <c r="E18" s="20" t="n">
        <f aca="false">IF(C18&gt;=D18,C18-D18,0)</f>
        <v>0</v>
      </c>
      <c r="F18" s="20" t="n">
        <f aca="false">IF(D18&gt;C18,D18-C18,0)</f>
        <v>0</v>
      </c>
    </row>
    <row r="19" customFormat="false" ht="26.85" hidden="false" customHeight="false" outlineLevel="0" collapsed="false">
      <c r="A19" s="16" t="n">
        <f aca="false">'Plan de Cuentas'!A19</f>
        <v>2105</v>
      </c>
      <c r="B19" s="12" t="str">
        <f aca="false">'Plan de Cuentas'!B19</f>
        <v>Cotizaciones Previsionales por Pagar</v>
      </c>
      <c r="C19" s="20" t="n">
        <f aca="false">SUMIFS('Libro Diario'!$F$5:$F$300,'Libro Diario'!$D$5:$D$300,A19)</f>
        <v>0</v>
      </c>
      <c r="D19" s="20" t="n">
        <f aca="false">SUMIFS('Libro Diario'!$G$5:$G$300,'Libro Diario'!$D$5:$D$300,A19)</f>
        <v>0</v>
      </c>
      <c r="E19" s="20" t="n">
        <f aca="false">IF(C19&gt;=D19,C19-D19,0)</f>
        <v>0</v>
      </c>
      <c r="F19" s="20" t="n">
        <f aca="false">IF(D19&gt;C19,D19-C19,0)</f>
        <v>0</v>
      </c>
    </row>
    <row r="20" customFormat="false" ht="15" hidden="false" customHeight="false" outlineLevel="0" collapsed="false">
      <c r="A20" s="16" t="n">
        <f aca="false">'Plan de Cuentas'!A20</f>
        <v>2106</v>
      </c>
      <c r="B20" s="12" t="str">
        <f aca="false">'Plan de Cuentas'!B20</f>
        <v>Préstamos Bancarios Corto Plazo</v>
      </c>
      <c r="C20" s="20" t="n">
        <f aca="false">SUMIFS('Libro Diario'!$F$5:$F$300,'Libro Diario'!$D$5:$D$300,A20)</f>
        <v>0</v>
      </c>
      <c r="D20" s="20" t="n">
        <f aca="false">SUMIFS('Libro Diario'!$G$5:$G$300,'Libro Diario'!$D$5:$D$300,A20)</f>
        <v>0</v>
      </c>
      <c r="E20" s="20" t="n">
        <f aca="false">IF(C20&gt;=D20,C20-D20,0)</f>
        <v>0</v>
      </c>
      <c r="F20" s="20" t="n">
        <f aca="false">IF(D20&gt;C20,D20-C20,0)</f>
        <v>0</v>
      </c>
    </row>
    <row r="21" customFormat="false" ht="15" hidden="false" customHeight="false" outlineLevel="0" collapsed="false">
      <c r="A21" s="16" t="n">
        <f aca="false">'Plan de Cuentas'!A21</f>
        <v>2201</v>
      </c>
      <c r="B21" s="12" t="str">
        <f aca="false">'Plan de Cuentas'!B21</f>
        <v>Préstamos Bancarios Largo Plazo</v>
      </c>
      <c r="C21" s="20" t="n">
        <f aca="false">SUMIFS('Libro Diario'!$F$5:$F$300,'Libro Diario'!$D$5:$D$300,A21)</f>
        <v>0</v>
      </c>
      <c r="D21" s="20" t="n">
        <f aca="false">SUMIFS('Libro Diario'!$G$5:$G$300,'Libro Diario'!$D$5:$D$300,A21)</f>
        <v>0</v>
      </c>
      <c r="E21" s="20" t="n">
        <f aca="false">IF(C21&gt;=D21,C21-D21,0)</f>
        <v>0</v>
      </c>
      <c r="F21" s="20" t="n">
        <f aca="false">IF(D21&gt;C21,D21-C21,0)</f>
        <v>0</v>
      </c>
    </row>
    <row r="22" customFormat="false" ht="15" hidden="false" customHeight="false" outlineLevel="0" collapsed="false">
      <c r="A22" s="16" t="n">
        <f aca="false">'Plan de Cuentas'!A22</f>
        <v>3101</v>
      </c>
      <c r="B22" s="12" t="str">
        <f aca="false">'Plan de Cuentas'!B22</f>
        <v>Capital</v>
      </c>
      <c r="C22" s="20" t="n">
        <f aca="false">SUMIFS('Libro Diario'!$F$5:$F$300,'Libro Diario'!$D$5:$D$300,A22)</f>
        <v>0</v>
      </c>
      <c r="D22" s="20" t="n">
        <f aca="false">SUMIFS('Libro Diario'!$G$5:$G$300,'Libro Diario'!$D$5:$D$300,A22)</f>
        <v>1500000</v>
      </c>
      <c r="E22" s="20" t="n">
        <f aca="false">IF(C22&gt;=D22,C22-D22,0)</f>
        <v>0</v>
      </c>
      <c r="F22" s="20" t="n">
        <f aca="false">IF(D22&gt;C22,D22-C22,0)</f>
        <v>1500000</v>
      </c>
    </row>
    <row r="23" customFormat="false" ht="15" hidden="false" customHeight="false" outlineLevel="0" collapsed="false">
      <c r="A23" s="16" t="n">
        <f aca="false">'Plan de Cuentas'!A23</f>
        <v>3102</v>
      </c>
      <c r="B23" s="12" t="str">
        <f aca="false">'Plan de Cuentas'!B23</f>
        <v>Utilidades Acumuladas</v>
      </c>
      <c r="C23" s="20" t="n">
        <f aca="false">SUMIFS('Libro Diario'!$F$5:$F$300,'Libro Diario'!$D$5:$D$300,A23)</f>
        <v>0</v>
      </c>
      <c r="D23" s="20" t="n">
        <f aca="false">SUMIFS('Libro Diario'!$G$5:$G$300,'Libro Diario'!$D$5:$D$300,A23)</f>
        <v>0</v>
      </c>
      <c r="E23" s="20" t="n">
        <f aca="false">IF(C23&gt;=D23,C23-D23,0)</f>
        <v>0</v>
      </c>
      <c r="F23" s="20" t="n">
        <f aca="false">IF(D23&gt;C23,D23-C23,0)</f>
        <v>0</v>
      </c>
    </row>
    <row r="24" customFormat="false" ht="15" hidden="false" customHeight="false" outlineLevel="0" collapsed="false">
      <c r="A24" s="16" t="n">
        <f aca="false">'Plan de Cuentas'!A24</f>
        <v>3103</v>
      </c>
      <c r="B24" s="12" t="str">
        <f aca="false">'Plan de Cuentas'!B24</f>
        <v>Utilidad del Ejercicio</v>
      </c>
      <c r="C24" s="20" t="n">
        <f aca="false">SUMIFS('Libro Diario'!$F$5:$F$300,'Libro Diario'!$D$5:$D$300,A24)</f>
        <v>0</v>
      </c>
      <c r="D24" s="20" t="n">
        <f aca="false">SUMIFS('Libro Diario'!$G$5:$G$300,'Libro Diario'!$D$5:$D$300,A24)</f>
        <v>0</v>
      </c>
      <c r="E24" s="20" t="n">
        <f aca="false">IF(C24&gt;=D24,C24-D24,0)</f>
        <v>0</v>
      </c>
      <c r="F24" s="20" t="n">
        <f aca="false">IF(D24&gt;C24,D24-C24,0)</f>
        <v>0</v>
      </c>
    </row>
    <row r="25" customFormat="false" ht="15" hidden="false" customHeight="false" outlineLevel="0" collapsed="false">
      <c r="A25" s="16" t="n">
        <f aca="false">'Plan de Cuentas'!A25</f>
        <v>4101</v>
      </c>
      <c r="B25" s="12" t="str">
        <f aca="false">'Plan de Cuentas'!B25</f>
        <v>Ventas</v>
      </c>
      <c r="C25" s="20" t="n">
        <f aca="false">SUMIFS('Libro Diario'!$F$5:$F$300,'Libro Diario'!$D$5:$D$300,A25)</f>
        <v>0</v>
      </c>
      <c r="D25" s="20" t="n">
        <f aca="false">SUMIFS('Libro Diario'!$G$5:$G$300,'Libro Diario'!$D$5:$D$300,A25)</f>
        <v>200000</v>
      </c>
      <c r="E25" s="20" t="n">
        <f aca="false">IF(C25&gt;=D25,C25-D25,0)</f>
        <v>0</v>
      </c>
      <c r="F25" s="20" t="n">
        <f aca="false">IF(D25&gt;C25,D25-C25,0)</f>
        <v>200000</v>
      </c>
    </row>
    <row r="26" customFormat="false" ht="15" hidden="false" customHeight="false" outlineLevel="0" collapsed="false">
      <c r="A26" s="16" t="n">
        <f aca="false">'Plan de Cuentas'!A26</f>
        <v>4102</v>
      </c>
      <c r="B26" s="12" t="str">
        <f aca="false">'Plan de Cuentas'!B26</f>
        <v>Ingresos por Servicios</v>
      </c>
      <c r="C26" s="20" t="n">
        <f aca="false">SUMIFS('Libro Diario'!$F$5:$F$300,'Libro Diario'!$D$5:$D$300,A26)</f>
        <v>0</v>
      </c>
      <c r="D26" s="20" t="n">
        <f aca="false">SUMIFS('Libro Diario'!$G$5:$G$300,'Libro Diario'!$D$5:$D$300,A26)</f>
        <v>150000</v>
      </c>
      <c r="E26" s="20" t="n">
        <f aca="false">IF(C26&gt;=D26,C26-D26,0)</f>
        <v>0</v>
      </c>
      <c r="F26" s="20" t="n">
        <f aca="false">IF(D26&gt;C26,D26-C26,0)</f>
        <v>150000</v>
      </c>
    </row>
    <row r="27" customFormat="false" ht="15" hidden="false" customHeight="false" outlineLevel="0" collapsed="false">
      <c r="A27" s="16" t="n">
        <f aca="false">'Plan de Cuentas'!A27</f>
        <v>4103</v>
      </c>
      <c r="B27" s="12" t="str">
        <f aca="false">'Plan de Cuentas'!B27</f>
        <v>Otros Ingresos</v>
      </c>
      <c r="C27" s="20" t="n">
        <f aca="false">SUMIFS('Libro Diario'!$F$5:$F$300,'Libro Diario'!$D$5:$D$300,A27)</f>
        <v>0</v>
      </c>
      <c r="D27" s="20" t="n">
        <f aca="false">SUMIFS('Libro Diario'!$G$5:$G$300,'Libro Diario'!$D$5:$D$300,A27)</f>
        <v>0</v>
      </c>
      <c r="E27" s="20" t="n">
        <f aca="false">IF(C27&gt;=D27,C27-D27,0)</f>
        <v>0</v>
      </c>
      <c r="F27" s="20" t="n">
        <f aca="false">IF(D27&gt;C27,D27-C27,0)</f>
        <v>0</v>
      </c>
    </row>
    <row r="28" customFormat="false" ht="15" hidden="false" customHeight="false" outlineLevel="0" collapsed="false">
      <c r="A28" s="16" t="n">
        <f aca="false">'Plan de Cuentas'!A28</f>
        <v>5101</v>
      </c>
      <c r="B28" s="12" t="str">
        <f aca="false">'Plan de Cuentas'!B28</f>
        <v>Costo de Ventas</v>
      </c>
      <c r="C28" s="20" t="n">
        <f aca="false">SUMIFS('Libro Diario'!$F$5:$F$300,'Libro Diario'!$D$5:$D$300,A28)</f>
        <v>0</v>
      </c>
      <c r="D28" s="20" t="n">
        <f aca="false">SUMIFS('Libro Diario'!$G$5:$G$300,'Libro Diario'!$D$5:$D$300,A28)</f>
        <v>0</v>
      </c>
      <c r="E28" s="20" t="n">
        <f aca="false">IF(C28&gt;=D28,C28-D28,0)</f>
        <v>0</v>
      </c>
      <c r="F28" s="20" t="n">
        <f aca="false">IF(D28&gt;C28,D28-C28,0)</f>
        <v>0</v>
      </c>
    </row>
    <row r="29" customFormat="false" ht="15" hidden="false" customHeight="false" outlineLevel="0" collapsed="false">
      <c r="A29" s="16" t="n">
        <f aca="false">'Plan de Cuentas'!A29</f>
        <v>5102</v>
      </c>
      <c r="B29" s="12" t="str">
        <f aca="false">'Plan de Cuentas'!B29</f>
        <v>Sueldos y Remuneraciones</v>
      </c>
      <c r="C29" s="20" t="n">
        <f aca="false">SUMIFS('Libro Diario'!$F$5:$F$300,'Libro Diario'!$D$5:$D$300,A29)</f>
        <v>600000</v>
      </c>
      <c r="D29" s="20" t="n">
        <f aca="false">SUMIFS('Libro Diario'!$G$5:$G$300,'Libro Diario'!$D$5:$D$300,A29)</f>
        <v>0</v>
      </c>
      <c r="E29" s="20" t="n">
        <f aca="false">IF(C29&gt;=D29,C29-D29,0)</f>
        <v>600000</v>
      </c>
      <c r="F29" s="20" t="n">
        <f aca="false">IF(D29&gt;C29,D29-C29,0)</f>
        <v>0</v>
      </c>
    </row>
    <row r="30" customFormat="false" ht="15" hidden="false" customHeight="false" outlineLevel="0" collapsed="false">
      <c r="A30" s="16" t="n">
        <f aca="false">'Plan de Cuentas'!A30</f>
        <v>5103</v>
      </c>
      <c r="B30" s="12" t="str">
        <f aca="false">'Plan de Cuentas'!B30</f>
        <v>Arriendo</v>
      </c>
      <c r="C30" s="20" t="n">
        <f aca="false">SUMIFS('Libro Diario'!$F$5:$F$300,'Libro Diario'!$D$5:$D$300,A30)</f>
        <v>250000</v>
      </c>
      <c r="D30" s="20" t="n">
        <f aca="false">SUMIFS('Libro Diario'!$G$5:$G$300,'Libro Diario'!$D$5:$D$300,A30)</f>
        <v>0</v>
      </c>
      <c r="E30" s="20" t="n">
        <f aca="false">IF(C30&gt;=D30,C30-D30,0)</f>
        <v>250000</v>
      </c>
      <c r="F30" s="20" t="n">
        <f aca="false">IF(D30&gt;C30,D30-C30,0)</f>
        <v>0</v>
      </c>
    </row>
    <row r="31" customFormat="false" ht="15" hidden="false" customHeight="false" outlineLevel="0" collapsed="false">
      <c r="A31" s="16" t="n">
        <f aca="false">'Plan de Cuentas'!A31</f>
        <v>5104</v>
      </c>
      <c r="B31" s="12" t="str">
        <f aca="false">'Plan de Cuentas'!B31</f>
        <v>Gastos Generales</v>
      </c>
      <c r="C31" s="20" t="n">
        <f aca="false">SUMIFS('Libro Diario'!$F$5:$F$300,'Libro Diario'!$D$5:$D$300,A31)</f>
        <v>0</v>
      </c>
      <c r="D31" s="20" t="n">
        <f aca="false">SUMIFS('Libro Diario'!$G$5:$G$300,'Libro Diario'!$D$5:$D$300,A31)</f>
        <v>0</v>
      </c>
      <c r="E31" s="20" t="n">
        <f aca="false">IF(C31&gt;=D31,C31-D31,0)</f>
        <v>0</v>
      </c>
      <c r="F31" s="20" t="n">
        <f aca="false">IF(D31&gt;C31,D31-C31,0)</f>
        <v>0</v>
      </c>
    </row>
    <row r="32" customFormat="false" ht="15" hidden="false" customHeight="false" outlineLevel="0" collapsed="false">
      <c r="A32" s="16" t="n">
        <f aca="false">'Plan de Cuentas'!A32</f>
        <v>5105</v>
      </c>
      <c r="B32" s="12" t="str">
        <f aca="false">'Plan de Cuentas'!B32</f>
        <v>Servicios Básicos</v>
      </c>
      <c r="C32" s="20" t="n">
        <f aca="false">SUMIFS('Libro Diario'!$F$5:$F$300,'Libro Diario'!$D$5:$D$300,A32)</f>
        <v>65000</v>
      </c>
      <c r="D32" s="20" t="n">
        <f aca="false">SUMIFS('Libro Diario'!$G$5:$G$300,'Libro Diario'!$D$5:$D$300,A32)</f>
        <v>0</v>
      </c>
      <c r="E32" s="20" t="n">
        <f aca="false">IF(C32&gt;=D32,C32-D32,0)</f>
        <v>65000</v>
      </c>
      <c r="F32" s="20" t="n">
        <f aca="false">IF(D32&gt;C32,D32-C32,0)</f>
        <v>0</v>
      </c>
    </row>
    <row r="33" customFormat="false" ht="15" hidden="false" customHeight="false" outlineLevel="0" collapsed="false">
      <c r="A33" s="16" t="n">
        <f aca="false">'Plan de Cuentas'!A33</f>
        <v>5106</v>
      </c>
      <c r="B33" s="12" t="str">
        <f aca="false">'Plan de Cuentas'!B33</f>
        <v>Honorarios y Asesorías</v>
      </c>
      <c r="C33" s="20" t="n">
        <f aca="false">SUMIFS('Libro Diario'!$F$5:$F$300,'Libro Diario'!$D$5:$D$300,A33)</f>
        <v>0</v>
      </c>
      <c r="D33" s="20" t="n">
        <f aca="false">SUMIFS('Libro Diario'!$G$5:$G$300,'Libro Diario'!$D$5:$D$300,A33)</f>
        <v>0</v>
      </c>
      <c r="E33" s="20" t="n">
        <f aca="false">IF(C33&gt;=D33,C33-D33,0)</f>
        <v>0</v>
      </c>
      <c r="F33" s="20" t="n">
        <f aca="false">IF(D33&gt;C33,D33-C33,0)</f>
        <v>0</v>
      </c>
    </row>
    <row r="34" customFormat="false" ht="15" hidden="false" customHeight="false" outlineLevel="0" collapsed="false">
      <c r="A34" s="16" t="n">
        <f aca="false">'Plan de Cuentas'!A34</f>
        <v>5107</v>
      </c>
      <c r="B34" s="12" t="str">
        <f aca="false">'Plan de Cuentas'!B34</f>
        <v>Marketing y Publicidad</v>
      </c>
      <c r="C34" s="20" t="n">
        <f aca="false">SUMIFS('Libro Diario'!$F$5:$F$300,'Libro Diario'!$D$5:$D$300,A34)</f>
        <v>0</v>
      </c>
      <c r="D34" s="20" t="n">
        <f aca="false">SUMIFS('Libro Diario'!$G$5:$G$300,'Libro Diario'!$D$5:$D$300,A34)</f>
        <v>0</v>
      </c>
      <c r="E34" s="20" t="n">
        <f aca="false">IF(C34&gt;=D34,C34-D34,0)</f>
        <v>0</v>
      </c>
      <c r="F34" s="20" t="n">
        <f aca="false">IF(D34&gt;C34,D34-C34,0)</f>
        <v>0</v>
      </c>
    </row>
    <row r="35" customFormat="false" ht="15" hidden="false" customHeight="false" outlineLevel="0" collapsed="false">
      <c r="A35" s="16" t="n">
        <f aca="false">'Plan de Cuentas'!A35</f>
        <v>5108</v>
      </c>
      <c r="B35" s="12" t="str">
        <f aca="false">'Plan de Cuentas'!B35</f>
        <v>Gastos Financieros</v>
      </c>
      <c r="C35" s="20" t="n">
        <f aca="false">SUMIFS('Libro Diario'!$F$5:$F$300,'Libro Diario'!$D$5:$D$300,A35)</f>
        <v>0</v>
      </c>
      <c r="D35" s="20" t="n">
        <f aca="false">SUMIFS('Libro Diario'!$G$5:$G$300,'Libro Diario'!$D$5:$D$300,A35)</f>
        <v>0</v>
      </c>
      <c r="E35" s="20" t="n">
        <f aca="false">IF(C35&gt;=D35,C35-D35,0)</f>
        <v>0</v>
      </c>
      <c r="F35" s="20" t="n">
        <f aca="false">IF(D35&gt;C35,D35-C35,0)</f>
        <v>0</v>
      </c>
    </row>
    <row r="36" customFormat="false" ht="15" hidden="false" customHeight="false" outlineLevel="0" collapsed="false">
      <c r="A36" s="16" t="n">
        <f aca="false">'Plan de Cuentas'!A36</f>
        <v>5109</v>
      </c>
      <c r="B36" s="12" t="str">
        <f aca="false">'Plan de Cuentas'!B36</f>
        <v>Depreciación del Ejercicio</v>
      </c>
      <c r="C36" s="20" t="n">
        <f aca="false">SUMIFS('Libro Diario'!$F$5:$F$300,'Libro Diario'!$D$5:$D$300,A36)</f>
        <v>0</v>
      </c>
      <c r="D36" s="20" t="n">
        <f aca="false">SUMIFS('Libro Diario'!$G$5:$G$300,'Libro Diario'!$D$5:$D$300,A36)</f>
        <v>0</v>
      </c>
      <c r="E36" s="20" t="n">
        <f aca="false">IF(C36&gt;=D36,C36-D36,0)</f>
        <v>0</v>
      </c>
      <c r="F36" s="20" t="n">
        <f aca="false">IF(D36&gt;C36,D36-C36,0)</f>
        <v>0</v>
      </c>
    </row>
    <row r="37" customFormat="false" ht="15" hidden="false" customHeight="false" outlineLevel="0" collapsed="false">
      <c r="A37" s="16" t="n">
        <f aca="false">'Plan de Cuentas'!A37</f>
        <v>5110</v>
      </c>
      <c r="B37" s="12" t="str">
        <f aca="false">'Plan de Cuentas'!B37</f>
        <v>Otros Gastos</v>
      </c>
      <c r="C37" s="20" t="n">
        <f aca="false">SUMIFS('Libro Diario'!$F$5:$F$300,'Libro Diario'!$D$5:$D$300,A37)</f>
        <v>0</v>
      </c>
      <c r="D37" s="20" t="n">
        <f aca="false">SUMIFS('Libro Diario'!$G$5:$G$300,'Libro Diario'!$D$5:$D$300,A37)</f>
        <v>0</v>
      </c>
      <c r="E37" s="20" t="n">
        <f aca="false">IF(C37&gt;=D37,C37-D37,0)</f>
        <v>0</v>
      </c>
      <c r="F37" s="20" t="n">
        <f aca="false">IF(D37&gt;C37,D37-C37,0)</f>
        <v>0</v>
      </c>
    </row>
    <row r="38" customFormat="false" ht="15" hidden="false" customHeight="false" outlineLevel="0" collapsed="false">
      <c r="A38" s="16" t="n">
        <f aca="false">'Plan de Cuentas'!A38</f>
        <v>2107</v>
      </c>
      <c r="B38" s="12" t="str">
        <f aca="false">'Plan de Cuentas'!B38</f>
        <v>Retenciones de Terceros por Pagar</v>
      </c>
      <c r="C38" s="20" t="n">
        <f aca="false">SUMIFS('Libro Diario'!$F$5:$F$300,'Libro Diario'!$D$5:$D$300,A38)</f>
        <v>0</v>
      </c>
      <c r="D38" s="20" t="n">
        <f aca="false">SUMIFS('Libro Diario'!$G$5:$G$300,'Libro Diario'!$D$5:$D$300,A38)</f>
        <v>0</v>
      </c>
      <c r="E38" s="20" t="n">
        <f aca="false">IF(C38&gt;=D38,C38-D38,0)</f>
        <v>0</v>
      </c>
      <c r="F38" s="20" t="n">
        <f aca="false">IF(D38&gt;C38,D38-C38,0)</f>
        <v>0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0"/>
    <col collapsed="false" customWidth="true" hidden="false" outlineLevel="0" max="10" min="3" style="0" width="13"/>
  </cols>
  <sheetData>
    <row r="1" customFormat="false" ht="25.5" hidden="false" customHeight="true" outlineLevel="0" collapsed="false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9.5" hidden="false" customHeight="true" outlineLevel="0" collapsed="false">
      <c r="A4" s="7" t="s">
        <v>28</v>
      </c>
      <c r="B4" s="7" t="s">
        <v>29</v>
      </c>
      <c r="C4" s="7" t="s">
        <v>112</v>
      </c>
      <c r="D4" s="7"/>
      <c r="E4" s="7" t="s">
        <v>113</v>
      </c>
      <c r="F4" s="7"/>
      <c r="G4" s="7" t="s">
        <v>114</v>
      </c>
      <c r="H4" s="7"/>
      <c r="I4" s="7" t="s">
        <v>115</v>
      </c>
      <c r="J4" s="7"/>
    </row>
    <row r="5" customFormat="false" ht="19.5" hidden="false" customHeight="true" outlineLevel="0" collapsed="false">
      <c r="A5" s="7"/>
      <c r="B5" s="7"/>
      <c r="C5" s="7" t="s">
        <v>86</v>
      </c>
      <c r="D5" s="7" t="s">
        <v>87</v>
      </c>
      <c r="E5" s="7" t="s">
        <v>116</v>
      </c>
      <c r="F5" s="7" t="s">
        <v>117</v>
      </c>
      <c r="G5" s="7" t="s">
        <v>34</v>
      </c>
      <c r="H5" s="7" t="s">
        <v>50</v>
      </c>
      <c r="I5" s="7" t="s">
        <v>118</v>
      </c>
      <c r="J5" s="7" t="s">
        <v>119</v>
      </c>
    </row>
    <row r="6" customFormat="false" ht="15" hidden="false" customHeight="false" outlineLevel="0" collapsed="false">
      <c r="A6" s="16" t="n">
        <f aca="false">'Libro Mayor'!A5</f>
        <v>1101</v>
      </c>
      <c r="B6" s="12" t="str">
        <f aca="false">'Libro Mayor'!B5</f>
        <v>Caja</v>
      </c>
      <c r="C6" s="20" t="n">
        <f aca="false">'Libro Mayor'!C5</f>
        <v>238000</v>
      </c>
      <c r="D6" s="20" t="n">
        <f aca="false">'Libro Mayor'!D5</f>
        <v>0</v>
      </c>
      <c r="E6" s="20" t="n">
        <f aca="false">'Libro Mayor'!E5</f>
        <v>238000</v>
      </c>
      <c r="F6" s="20" t="n">
        <f aca="false">'Libro Mayor'!F5</f>
        <v>0</v>
      </c>
      <c r="G6" s="20" t="n">
        <f aca="false">IF('Plan de Cuentas'!C5="Activo",E6,0)</f>
        <v>238000</v>
      </c>
      <c r="H6" s="20" t="n">
        <f aca="false">IF(OR('Plan de Cuentas'!C5="Pasivo",'Plan de Cuentas'!C5="Patrimonio"),F6,0)</f>
        <v>0</v>
      </c>
      <c r="I6" s="20" t="n">
        <f aca="false">IF('Plan de Cuentas'!C5="Gasto",E6,0)</f>
        <v>0</v>
      </c>
      <c r="J6" s="20" t="n">
        <f aca="false">IF('Plan de Cuentas'!C5="Ingreso",F6,0)</f>
        <v>0</v>
      </c>
    </row>
    <row r="7" customFormat="false" ht="15" hidden="false" customHeight="false" outlineLevel="0" collapsed="false">
      <c r="A7" s="16" t="n">
        <f aca="false">'Libro Mayor'!A6</f>
        <v>1102</v>
      </c>
      <c r="B7" s="12" t="str">
        <f aca="false">'Libro Mayor'!B6</f>
        <v>Banco</v>
      </c>
      <c r="C7" s="20" t="n">
        <f aca="false">'Libro Mayor'!C6</f>
        <v>1500000</v>
      </c>
      <c r="D7" s="20" t="n">
        <f aca="false">'Libro Mayor'!D6</f>
        <v>915000</v>
      </c>
      <c r="E7" s="20" t="n">
        <f aca="false">'Libro Mayor'!E6</f>
        <v>585000</v>
      </c>
      <c r="F7" s="20" t="n">
        <f aca="false">'Libro Mayor'!F6</f>
        <v>0</v>
      </c>
      <c r="G7" s="20" t="n">
        <f aca="false">IF('Plan de Cuentas'!C6="Activo",E7,0)</f>
        <v>585000</v>
      </c>
      <c r="H7" s="20" t="n">
        <f aca="false">IF(OR('Plan de Cuentas'!C6="Pasivo",'Plan de Cuentas'!C6="Patrimonio"),F7,0)</f>
        <v>0</v>
      </c>
      <c r="I7" s="20" t="n">
        <f aca="false">IF('Plan de Cuentas'!C6="Gasto",E7,0)</f>
        <v>0</v>
      </c>
      <c r="J7" s="20" t="n">
        <f aca="false">IF('Plan de Cuentas'!C6="Ingreso",F7,0)</f>
        <v>0</v>
      </c>
    </row>
    <row r="8" customFormat="false" ht="15" hidden="false" customHeight="false" outlineLevel="0" collapsed="false">
      <c r="A8" s="16" t="n">
        <f aca="false">'Libro Mayor'!A7</f>
        <v>1103</v>
      </c>
      <c r="B8" s="12" t="str">
        <f aca="false">'Libro Mayor'!B7</f>
        <v>Clientes por Cobrar</v>
      </c>
      <c r="C8" s="20" t="n">
        <f aca="false">'Libro Mayor'!C7</f>
        <v>178500</v>
      </c>
      <c r="D8" s="20" t="n">
        <f aca="false">'Libro Mayor'!D7</f>
        <v>0</v>
      </c>
      <c r="E8" s="20" t="n">
        <f aca="false">'Libro Mayor'!E7</f>
        <v>178500</v>
      </c>
      <c r="F8" s="20" t="n">
        <f aca="false">'Libro Mayor'!F7</f>
        <v>0</v>
      </c>
      <c r="G8" s="20" t="n">
        <f aca="false">IF('Plan de Cuentas'!C7="Activo",E8,0)</f>
        <v>178500</v>
      </c>
      <c r="H8" s="20" t="n">
        <f aca="false">IF(OR('Plan de Cuentas'!C7="Pasivo",'Plan de Cuentas'!C7="Patrimonio"),F8,0)</f>
        <v>0</v>
      </c>
      <c r="I8" s="20" t="n">
        <f aca="false">IF('Plan de Cuentas'!C7="Gasto",E8,0)</f>
        <v>0</v>
      </c>
      <c r="J8" s="20" t="n">
        <f aca="false">IF('Plan de Cuentas'!C7="Ingreso",F8,0)</f>
        <v>0</v>
      </c>
    </row>
    <row r="9" customFormat="false" ht="15" hidden="false" customHeight="false" outlineLevel="0" collapsed="false">
      <c r="A9" s="16" t="n">
        <f aca="false">'Libro Mayor'!A8</f>
        <v>1104</v>
      </c>
      <c r="B9" s="12" t="str">
        <f aca="false">'Libro Mayor'!B8</f>
        <v>IVA Crédito Fiscal</v>
      </c>
      <c r="C9" s="20" t="n">
        <f aca="false">'Libro Mayor'!C8</f>
        <v>76000</v>
      </c>
      <c r="D9" s="20" t="n">
        <f aca="false">'Libro Mayor'!D8</f>
        <v>0</v>
      </c>
      <c r="E9" s="20" t="n">
        <f aca="false">'Libro Mayor'!E8</f>
        <v>76000</v>
      </c>
      <c r="F9" s="20" t="n">
        <f aca="false">'Libro Mayor'!F8</f>
        <v>0</v>
      </c>
      <c r="G9" s="20" t="n">
        <f aca="false">IF('Plan de Cuentas'!C8="Activo",E9,0)</f>
        <v>76000</v>
      </c>
      <c r="H9" s="20" t="n">
        <f aca="false">IF(OR('Plan de Cuentas'!C8="Pasivo",'Plan de Cuentas'!C8="Patrimonio"),F9,0)</f>
        <v>0</v>
      </c>
      <c r="I9" s="20" t="n">
        <f aca="false">IF('Plan de Cuentas'!C8="Gasto",E9,0)</f>
        <v>0</v>
      </c>
      <c r="J9" s="20" t="n">
        <f aca="false">IF('Plan de Cuentas'!C8="Ingreso",F9,0)</f>
        <v>0</v>
      </c>
    </row>
    <row r="10" customFormat="false" ht="15" hidden="false" customHeight="false" outlineLevel="0" collapsed="false">
      <c r="A10" s="16" t="n">
        <f aca="false">'Libro Mayor'!A9</f>
        <v>1105</v>
      </c>
      <c r="B10" s="12" t="str">
        <f aca="false">'Libro Mayor'!B9</f>
        <v>Existencias / Inventario</v>
      </c>
      <c r="C10" s="20" t="n">
        <f aca="false">'Libro Mayor'!C9</f>
        <v>400000</v>
      </c>
      <c r="D10" s="20" t="n">
        <f aca="false">'Libro Mayor'!D9</f>
        <v>0</v>
      </c>
      <c r="E10" s="20" t="n">
        <f aca="false">'Libro Mayor'!E9</f>
        <v>400000</v>
      </c>
      <c r="F10" s="20" t="n">
        <f aca="false">'Libro Mayor'!F9</f>
        <v>0</v>
      </c>
      <c r="G10" s="20" t="n">
        <f aca="false">IF('Plan de Cuentas'!C9="Activo",E10,0)</f>
        <v>400000</v>
      </c>
      <c r="H10" s="20" t="n">
        <f aca="false">IF(OR('Plan de Cuentas'!C9="Pasivo",'Plan de Cuentas'!C9="Patrimonio"),F10,0)</f>
        <v>0</v>
      </c>
      <c r="I10" s="20" t="n">
        <f aca="false">IF('Plan de Cuentas'!C9="Gasto",E10,0)</f>
        <v>0</v>
      </c>
      <c r="J10" s="20" t="n">
        <f aca="false">IF('Plan de Cuentas'!C9="Ingreso",F10,0)</f>
        <v>0</v>
      </c>
    </row>
    <row r="11" customFormat="false" ht="15" hidden="false" customHeight="false" outlineLevel="0" collapsed="false">
      <c r="A11" s="16" t="n">
        <f aca="false">'Libro Mayor'!A10</f>
        <v>1106</v>
      </c>
      <c r="B11" s="12" t="str">
        <f aca="false">'Libro Mayor'!B10</f>
        <v>Documentos por Cobrar</v>
      </c>
      <c r="C11" s="20" t="n">
        <f aca="false">'Libro Mayor'!C10</f>
        <v>0</v>
      </c>
      <c r="D11" s="20" t="n">
        <f aca="false">'Libro Mayor'!D10</f>
        <v>0</v>
      </c>
      <c r="E11" s="20" t="n">
        <f aca="false">'Libro Mayor'!E10</f>
        <v>0</v>
      </c>
      <c r="F11" s="20" t="n">
        <f aca="false">'Libro Mayor'!F10</f>
        <v>0</v>
      </c>
      <c r="G11" s="20" t="n">
        <f aca="false">IF('Plan de Cuentas'!C10="Activo",E11,0)</f>
        <v>0</v>
      </c>
      <c r="H11" s="20" t="n">
        <f aca="false">IF(OR('Plan de Cuentas'!C10="Pasivo",'Plan de Cuentas'!C10="Patrimonio"),F11,0)</f>
        <v>0</v>
      </c>
      <c r="I11" s="20" t="n">
        <f aca="false">IF('Plan de Cuentas'!C10="Gasto",E11,0)</f>
        <v>0</v>
      </c>
      <c r="J11" s="20" t="n">
        <f aca="false">IF('Plan de Cuentas'!C10="Ingreso",F11,0)</f>
        <v>0</v>
      </c>
    </row>
    <row r="12" customFormat="false" ht="15" hidden="false" customHeight="false" outlineLevel="0" collapsed="false">
      <c r="A12" s="16" t="n">
        <f aca="false">'Libro Mayor'!A11</f>
        <v>1201</v>
      </c>
      <c r="B12" s="12" t="str">
        <f aca="false">'Libro Mayor'!B11</f>
        <v>Muebles y Equipos</v>
      </c>
      <c r="C12" s="20" t="n">
        <f aca="false">'Libro Mayor'!C11</f>
        <v>0</v>
      </c>
      <c r="D12" s="20" t="n">
        <f aca="false">'Libro Mayor'!D11</f>
        <v>0</v>
      </c>
      <c r="E12" s="20" t="n">
        <f aca="false">'Libro Mayor'!E11</f>
        <v>0</v>
      </c>
      <c r="F12" s="20" t="n">
        <f aca="false">'Libro Mayor'!F11</f>
        <v>0</v>
      </c>
      <c r="G12" s="20" t="n">
        <f aca="false">IF('Plan de Cuentas'!C11="Activo",E12,0)</f>
        <v>0</v>
      </c>
      <c r="H12" s="20" t="n">
        <f aca="false">IF(OR('Plan de Cuentas'!C11="Pasivo",'Plan de Cuentas'!C11="Patrimonio"),F12,0)</f>
        <v>0</v>
      </c>
      <c r="I12" s="20" t="n">
        <f aca="false">IF('Plan de Cuentas'!C11="Gasto",E12,0)</f>
        <v>0</v>
      </c>
      <c r="J12" s="20" t="n">
        <f aca="false">IF('Plan de Cuentas'!C11="Ingreso",F12,0)</f>
        <v>0</v>
      </c>
    </row>
    <row r="13" customFormat="false" ht="15" hidden="false" customHeight="false" outlineLevel="0" collapsed="false">
      <c r="A13" s="16" t="n">
        <f aca="false">'Libro Mayor'!A12</f>
        <v>1202</v>
      </c>
      <c r="B13" s="12" t="str">
        <f aca="false">'Libro Mayor'!B12</f>
        <v>Vehículos</v>
      </c>
      <c r="C13" s="20" t="n">
        <f aca="false">'Libro Mayor'!C12</f>
        <v>0</v>
      </c>
      <c r="D13" s="20" t="n">
        <f aca="false">'Libro Mayor'!D12</f>
        <v>0</v>
      </c>
      <c r="E13" s="20" t="n">
        <f aca="false">'Libro Mayor'!E12</f>
        <v>0</v>
      </c>
      <c r="F13" s="20" t="n">
        <f aca="false">'Libro Mayor'!F12</f>
        <v>0</v>
      </c>
      <c r="G13" s="20" t="n">
        <f aca="false">IF('Plan de Cuentas'!C12="Activo",E13,0)</f>
        <v>0</v>
      </c>
      <c r="H13" s="20" t="n">
        <f aca="false">IF(OR('Plan de Cuentas'!C12="Pasivo",'Plan de Cuentas'!C12="Patrimonio"),F13,0)</f>
        <v>0</v>
      </c>
      <c r="I13" s="20" t="n">
        <f aca="false">IF('Plan de Cuentas'!C12="Gasto",E13,0)</f>
        <v>0</v>
      </c>
      <c r="J13" s="20" t="n">
        <f aca="false">IF('Plan de Cuentas'!C12="Ingreso",F13,0)</f>
        <v>0</v>
      </c>
    </row>
    <row r="14" customFormat="false" ht="15" hidden="false" customHeight="false" outlineLevel="0" collapsed="false">
      <c r="A14" s="16" t="n">
        <f aca="false">'Libro Mayor'!A13</f>
        <v>1203</v>
      </c>
      <c r="B14" s="12" t="str">
        <f aca="false">'Libro Mayor'!B13</f>
        <v>Equipos Tecnológicos</v>
      </c>
      <c r="C14" s="20" t="n">
        <f aca="false">'Libro Mayor'!C13</f>
        <v>0</v>
      </c>
      <c r="D14" s="20" t="n">
        <f aca="false">'Libro Mayor'!D13</f>
        <v>0</v>
      </c>
      <c r="E14" s="20" t="n">
        <f aca="false">'Libro Mayor'!E13</f>
        <v>0</v>
      </c>
      <c r="F14" s="20" t="n">
        <f aca="false">'Libro Mayor'!F13</f>
        <v>0</v>
      </c>
      <c r="G14" s="20" t="n">
        <f aca="false">IF('Plan de Cuentas'!C13="Activo",E14,0)</f>
        <v>0</v>
      </c>
      <c r="H14" s="20" t="n">
        <f aca="false">IF(OR('Plan de Cuentas'!C13="Pasivo",'Plan de Cuentas'!C13="Patrimonio"),F14,0)</f>
        <v>0</v>
      </c>
      <c r="I14" s="20" t="n">
        <f aca="false">IF('Plan de Cuentas'!C13="Gasto",E14,0)</f>
        <v>0</v>
      </c>
      <c r="J14" s="20" t="n">
        <f aca="false">IF('Plan de Cuentas'!C13="Ingreso",F14,0)</f>
        <v>0</v>
      </c>
    </row>
    <row r="15" customFormat="false" ht="15" hidden="false" customHeight="false" outlineLevel="0" collapsed="false">
      <c r="A15" s="16" t="n">
        <f aca="false">'Libro Mayor'!A14</f>
        <v>1204</v>
      </c>
      <c r="B15" s="12" t="str">
        <f aca="false">'Libro Mayor'!B14</f>
        <v>Depreciación Acumulada</v>
      </c>
      <c r="C15" s="20" t="n">
        <f aca="false">'Libro Mayor'!C14</f>
        <v>0</v>
      </c>
      <c r="D15" s="20" t="n">
        <f aca="false">'Libro Mayor'!D14</f>
        <v>0</v>
      </c>
      <c r="E15" s="20" t="n">
        <f aca="false">'Libro Mayor'!E14</f>
        <v>0</v>
      </c>
      <c r="F15" s="20" t="n">
        <f aca="false">'Libro Mayor'!F14</f>
        <v>0</v>
      </c>
      <c r="G15" s="20" t="n">
        <f aca="false">IF('Plan de Cuentas'!C14="Activo",E15,0)</f>
        <v>0</v>
      </c>
      <c r="H15" s="20" t="n">
        <f aca="false">IF(OR('Plan de Cuentas'!C14="Pasivo",'Plan de Cuentas'!C14="Patrimonio"),F15,0)</f>
        <v>0</v>
      </c>
      <c r="I15" s="20" t="n">
        <f aca="false">IF('Plan de Cuentas'!C14="Gasto",E15,0)</f>
        <v>0</v>
      </c>
      <c r="J15" s="20" t="n">
        <f aca="false">IF('Plan de Cuentas'!C14="Ingreso",F15,0)</f>
        <v>0</v>
      </c>
    </row>
    <row r="16" customFormat="false" ht="15" hidden="false" customHeight="false" outlineLevel="0" collapsed="false">
      <c r="A16" s="16" t="n">
        <f aca="false">'Libro Mayor'!A15</f>
        <v>2101</v>
      </c>
      <c r="B16" s="12" t="str">
        <f aca="false">'Libro Mayor'!B15</f>
        <v>Proveedores</v>
      </c>
      <c r="C16" s="20" t="n">
        <f aca="false">'Libro Mayor'!C15</f>
        <v>0</v>
      </c>
      <c r="D16" s="20" t="n">
        <f aca="false">'Libro Mayor'!D15</f>
        <v>476000</v>
      </c>
      <c r="E16" s="20" t="n">
        <f aca="false">'Libro Mayor'!E15</f>
        <v>0</v>
      </c>
      <c r="F16" s="20" t="n">
        <f aca="false">'Libro Mayor'!F15</f>
        <v>476000</v>
      </c>
      <c r="G16" s="20" t="n">
        <f aca="false">IF('Plan de Cuentas'!C15="Activo",E16,0)</f>
        <v>0</v>
      </c>
      <c r="H16" s="20" t="n">
        <f aca="false">IF(OR('Plan de Cuentas'!C15="Pasivo",'Plan de Cuentas'!C15="Patrimonio"),F16,0)</f>
        <v>476000</v>
      </c>
      <c r="I16" s="20" t="n">
        <f aca="false">IF('Plan de Cuentas'!C15="Gasto",E16,0)</f>
        <v>0</v>
      </c>
      <c r="J16" s="20" t="n">
        <f aca="false">IF('Plan de Cuentas'!C15="Ingreso",F16,0)</f>
        <v>0</v>
      </c>
    </row>
    <row r="17" customFormat="false" ht="15" hidden="false" customHeight="false" outlineLevel="0" collapsed="false">
      <c r="A17" s="16" t="n">
        <f aca="false">'Libro Mayor'!A16</f>
        <v>2102</v>
      </c>
      <c r="B17" s="12" t="str">
        <f aca="false">'Libro Mayor'!B16</f>
        <v>IVA Débito Fiscal</v>
      </c>
      <c r="C17" s="20" t="n">
        <f aca="false">'Libro Mayor'!C16</f>
        <v>0</v>
      </c>
      <c r="D17" s="20" t="n">
        <f aca="false">'Libro Mayor'!D16</f>
        <v>66500</v>
      </c>
      <c r="E17" s="20" t="n">
        <f aca="false">'Libro Mayor'!E16</f>
        <v>0</v>
      </c>
      <c r="F17" s="20" t="n">
        <f aca="false">'Libro Mayor'!F16</f>
        <v>66500</v>
      </c>
      <c r="G17" s="20" t="n">
        <f aca="false">IF('Plan de Cuentas'!C16="Activo",E17,0)</f>
        <v>0</v>
      </c>
      <c r="H17" s="20" t="n">
        <f aca="false">IF(OR('Plan de Cuentas'!C16="Pasivo",'Plan de Cuentas'!C16="Patrimonio"),F17,0)</f>
        <v>66500</v>
      </c>
      <c r="I17" s="20" t="n">
        <f aca="false">IF('Plan de Cuentas'!C16="Gasto",E17,0)</f>
        <v>0</v>
      </c>
      <c r="J17" s="20" t="n">
        <f aca="false">IF('Plan de Cuentas'!C16="Ingreso",F17,0)</f>
        <v>0</v>
      </c>
    </row>
    <row r="18" customFormat="false" ht="15" hidden="false" customHeight="false" outlineLevel="0" collapsed="false">
      <c r="A18" s="16" t="n">
        <f aca="false">'Libro Mayor'!A17</f>
        <v>2103</v>
      </c>
      <c r="B18" s="12" t="str">
        <f aca="false">'Libro Mayor'!B17</f>
        <v>PPM por Pagar</v>
      </c>
      <c r="C18" s="20" t="n">
        <f aca="false">'Libro Mayor'!C17</f>
        <v>0</v>
      </c>
      <c r="D18" s="20" t="n">
        <f aca="false">'Libro Mayor'!D17</f>
        <v>0</v>
      </c>
      <c r="E18" s="20" t="n">
        <f aca="false">'Libro Mayor'!E17</f>
        <v>0</v>
      </c>
      <c r="F18" s="20" t="n">
        <f aca="false">'Libro Mayor'!F17</f>
        <v>0</v>
      </c>
      <c r="G18" s="20" t="n">
        <f aca="false">IF('Plan de Cuentas'!C17="Activo",E18,0)</f>
        <v>0</v>
      </c>
      <c r="H18" s="20" t="n">
        <f aca="false">IF(OR('Plan de Cuentas'!C17="Pasivo",'Plan de Cuentas'!C17="Patrimonio"),F18,0)</f>
        <v>0</v>
      </c>
      <c r="I18" s="20" t="n">
        <f aca="false">IF('Plan de Cuentas'!C17="Gasto",E18,0)</f>
        <v>0</v>
      </c>
      <c r="J18" s="20" t="n">
        <f aca="false">IF('Plan de Cuentas'!C17="Ingreso",F18,0)</f>
        <v>0</v>
      </c>
    </row>
    <row r="19" customFormat="false" ht="15" hidden="false" customHeight="false" outlineLevel="0" collapsed="false">
      <c r="A19" s="16" t="n">
        <f aca="false">'Libro Mayor'!A18</f>
        <v>2104</v>
      </c>
      <c r="B19" s="12" t="str">
        <f aca="false">'Libro Mayor'!B18</f>
        <v>Sueldos por Pagar</v>
      </c>
      <c r="C19" s="20" t="n">
        <f aca="false">'Libro Mayor'!C18</f>
        <v>0</v>
      </c>
      <c r="D19" s="20" t="n">
        <f aca="false">'Libro Mayor'!D18</f>
        <v>0</v>
      </c>
      <c r="E19" s="20" t="n">
        <f aca="false">'Libro Mayor'!E18</f>
        <v>0</v>
      </c>
      <c r="F19" s="20" t="n">
        <f aca="false">'Libro Mayor'!F18</f>
        <v>0</v>
      </c>
      <c r="G19" s="20" t="n">
        <f aca="false">IF('Plan de Cuentas'!C18="Activo",E19,0)</f>
        <v>0</v>
      </c>
      <c r="H19" s="20" t="n">
        <f aca="false">IF(OR('Plan de Cuentas'!C18="Pasivo",'Plan de Cuentas'!C18="Patrimonio"),F19,0)</f>
        <v>0</v>
      </c>
      <c r="I19" s="20" t="n">
        <f aca="false">IF('Plan de Cuentas'!C18="Gasto",E19,0)</f>
        <v>0</v>
      </c>
      <c r="J19" s="20" t="n">
        <f aca="false">IF('Plan de Cuentas'!C18="Ingreso",F19,0)</f>
        <v>0</v>
      </c>
    </row>
    <row r="20" customFormat="false" ht="26.85" hidden="false" customHeight="false" outlineLevel="0" collapsed="false">
      <c r="A20" s="16" t="n">
        <f aca="false">'Libro Mayor'!A19</f>
        <v>2105</v>
      </c>
      <c r="B20" s="12" t="str">
        <f aca="false">'Libro Mayor'!B19</f>
        <v>Cotizaciones Previsionales por Pagar</v>
      </c>
      <c r="C20" s="20" t="n">
        <f aca="false">'Libro Mayor'!C19</f>
        <v>0</v>
      </c>
      <c r="D20" s="20" t="n">
        <f aca="false">'Libro Mayor'!D19</f>
        <v>0</v>
      </c>
      <c r="E20" s="20" t="n">
        <f aca="false">'Libro Mayor'!E19</f>
        <v>0</v>
      </c>
      <c r="F20" s="20" t="n">
        <f aca="false">'Libro Mayor'!F19</f>
        <v>0</v>
      </c>
      <c r="G20" s="20" t="n">
        <f aca="false">IF('Plan de Cuentas'!C19="Activo",E20,0)</f>
        <v>0</v>
      </c>
      <c r="H20" s="20" t="n">
        <f aca="false">IF(OR('Plan de Cuentas'!C19="Pasivo",'Plan de Cuentas'!C19="Patrimonio"),F20,0)</f>
        <v>0</v>
      </c>
      <c r="I20" s="20" t="n">
        <f aca="false">IF('Plan de Cuentas'!C19="Gasto",E20,0)</f>
        <v>0</v>
      </c>
      <c r="J20" s="20" t="n">
        <f aca="false">IF('Plan de Cuentas'!C19="Ingreso",F20,0)</f>
        <v>0</v>
      </c>
    </row>
    <row r="21" customFormat="false" ht="26.85" hidden="false" customHeight="false" outlineLevel="0" collapsed="false">
      <c r="A21" s="16" t="n">
        <f aca="false">'Libro Mayor'!A20</f>
        <v>2106</v>
      </c>
      <c r="B21" s="12" t="str">
        <f aca="false">'Libro Mayor'!B20</f>
        <v>Préstamos Bancarios Corto Plazo</v>
      </c>
      <c r="C21" s="20" t="n">
        <f aca="false">'Libro Mayor'!C20</f>
        <v>0</v>
      </c>
      <c r="D21" s="20" t="n">
        <f aca="false">'Libro Mayor'!D20</f>
        <v>0</v>
      </c>
      <c r="E21" s="20" t="n">
        <f aca="false">'Libro Mayor'!E20</f>
        <v>0</v>
      </c>
      <c r="F21" s="20" t="n">
        <f aca="false">'Libro Mayor'!F20</f>
        <v>0</v>
      </c>
      <c r="G21" s="20" t="n">
        <f aca="false">IF('Plan de Cuentas'!C20="Activo",E21,0)</f>
        <v>0</v>
      </c>
      <c r="H21" s="20" t="n">
        <f aca="false">IF(OR('Plan de Cuentas'!C20="Pasivo",'Plan de Cuentas'!C20="Patrimonio"),F21,0)</f>
        <v>0</v>
      </c>
      <c r="I21" s="20" t="n">
        <f aca="false">IF('Plan de Cuentas'!C20="Gasto",E21,0)</f>
        <v>0</v>
      </c>
      <c r="J21" s="20" t="n">
        <f aca="false">IF('Plan de Cuentas'!C20="Ingreso",F21,0)</f>
        <v>0</v>
      </c>
    </row>
    <row r="22" customFormat="false" ht="26.85" hidden="false" customHeight="false" outlineLevel="0" collapsed="false">
      <c r="A22" s="16" t="n">
        <f aca="false">'Libro Mayor'!A21</f>
        <v>2201</v>
      </c>
      <c r="B22" s="12" t="str">
        <f aca="false">'Libro Mayor'!B21</f>
        <v>Préstamos Bancarios Largo Plazo</v>
      </c>
      <c r="C22" s="20" t="n">
        <f aca="false">'Libro Mayor'!C21</f>
        <v>0</v>
      </c>
      <c r="D22" s="20" t="n">
        <f aca="false">'Libro Mayor'!D21</f>
        <v>0</v>
      </c>
      <c r="E22" s="20" t="n">
        <f aca="false">'Libro Mayor'!E21</f>
        <v>0</v>
      </c>
      <c r="F22" s="20" t="n">
        <f aca="false">'Libro Mayor'!F21</f>
        <v>0</v>
      </c>
      <c r="G22" s="20" t="n">
        <f aca="false">IF('Plan de Cuentas'!C21="Activo",E22,0)</f>
        <v>0</v>
      </c>
      <c r="H22" s="20" t="n">
        <f aca="false">IF(OR('Plan de Cuentas'!C21="Pasivo",'Plan de Cuentas'!C21="Patrimonio"),F22,0)</f>
        <v>0</v>
      </c>
      <c r="I22" s="20" t="n">
        <f aca="false">IF('Plan de Cuentas'!C21="Gasto",E22,0)</f>
        <v>0</v>
      </c>
      <c r="J22" s="20" t="n">
        <f aca="false">IF('Plan de Cuentas'!C21="Ingreso",F22,0)</f>
        <v>0</v>
      </c>
    </row>
    <row r="23" customFormat="false" ht="15" hidden="false" customHeight="false" outlineLevel="0" collapsed="false">
      <c r="A23" s="16" t="n">
        <f aca="false">'Libro Mayor'!A22</f>
        <v>3101</v>
      </c>
      <c r="B23" s="12" t="str">
        <f aca="false">'Libro Mayor'!B22</f>
        <v>Capital</v>
      </c>
      <c r="C23" s="20" t="n">
        <f aca="false">'Libro Mayor'!C22</f>
        <v>0</v>
      </c>
      <c r="D23" s="20" t="n">
        <f aca="false">'Libro Mayor'!D22</f>
        <v>1500000</v>
      </c>
      <c r="E23" s="20" t="n">
        <f aca="false">'Libro Mayor'!E22</f>
        <v>0</v>
      </c>
      <c r="F23" s="20" t="n">
        <f aca="false">'Libro Mayor'!F22</f>
        <v>1500000</v>
      </c>
      <c r="G23" s="20" t="n">
        <f aca="false">IF('Plan de Cuentas'!C22="Activo",E23,0)</f>
        <v>0</v>
      </c>
      <c r="H23" s="20" t="n">
        <f aca="false">IF(OR('Plan de Cuentas'!C22="Pasivo",'Plan de Cuentas'!C22="Patrimonio"),F23,0)</f>
        <v>1500000</v>
      </c>
      <c r="I23" s="20" t="n">
        <f aca="false">IF('Plan de Cuentas'!C22="Gasto",E23,0)</f>
        <v>0</v>
      </c>
      <c r="J23" s="20" t="n">
        <f aca="false">IF('Plan de Cuentas'!C22="Ingreso",F23,0)</f>
        <v>0</v>
      </c>
    </row>
    <row r="24" customFormat="false" ht="15" hidden="false" customHeight="false" outlineLevel="0" collapsed="false">
      <c r="A24" s="16" t="n">
        <f aca="false">'Libro Mayor'!A23</f>
        <v>3102</v>
      </c>
      <c r="B24" s="12" t="str">
        <f aca="false">'Libro Mayor'!B23</f>
        <v>Utilidades Acumuladas</v>
      </c>
      <c r="C24" s="20" t="n">
        <f aca="false">'Libro Mayor'!C23</f>
        <v>0</v>
      </c>
      <c r="D24" s="20" t="n">
        <f aca="false">'Libro Mayor'!D23</f>
        <v>0</v>
      </c>
      <c r="E24" s="20" t="n">
        <f aca="false">'Libro Mayor'!E23</f>
        <v>0</v>
      </c>
      <c r="F24" s="20" t="n">
        <f aca="false">'Libro Mayor'!F23</f>
        <v>0</v>
      </c>
      <c r="G24" s="20" t="n">
        <f aca="false">IF('Plan de Cuentas'!C23="Activo",E24,0)</f>
        <v>0</v>
      </c>
      <c r="H24" s="20" t="n">
        <f aca="false">IF(OR('Plan de Cuentas'!C23="Pasivo",'Plan de Cuentas'!C23="Patrimonio"),F24,0)</f>
        <v>0</v>
      </c>
      <c r="I24" s="20" t="n">
        <f aca="false">IF('Plan de Cuentas'!C23="Gasto",E24,0)</f>
        <v>0</v>
      </c>
      <c r="J24" s="20" t="n">
        <f aca="false">IF('Plan de Cuentas'!C23="Ingreso",F24,0)</f>
        <v>0</v>
      </c>
    </row>
    <row r="25" customFormat="false" ht="15" hidden="false" customHeight="false" outlineLevel="0" collapsed="false">
      <c r="A25" s="16" t="n">
        <f aca="false">'Libro Mayor'!A24</f>
        <v>3103</v>
      </c>
      <c r="B25" s="12" t="str">
        <f aca="false">'Libro Mayor'!B24</f>
        <v>Utilidad del Ejercicio</v>
      </c>
      <c r="C25" s="20" t="n">
        <f aca="false">'Libro Mayor'!C24</f>
        <v>0</v>
      </c>
      <c r="D25" s="20" t="n">
        <f aca="false">'Libro Mayor'!D24</f>
        <v>0</v>
      </c>
      <c r="E25" s="20" t="n">
        <f aca="false">'Libro Mayor'!E24</f>
        <v>0</v>
      </c>
      <c r="F25" s="20" t="n">
        <f aca="false">'Libro Mayor'!F24</f>
        <v>0</v>
      </c>
      <c r="G25" s="20" t="n">
        <f aca="false">IF('Plan de Cuentas'!C24="Activo",E25,0)</f>
        <v>0</v>
      </c>
      <c r="H25" s="20" t="n">
        <f aca="false">IF(OR('Plan de Cuentas'!C24="Pasivo",'Plan de Cuentas'!C24="Patrimonio"),F25,0)</f>
        <v>0</v>
      </c>
      <c r="I25" s="20" t="n">
        <f aca="false">IF('Plan de Cuentas'!C24="Gasto",E25,0)</f>
        <v>0</v>
      </c>
      <c r="J25" s="20" t="n">
        <f aca="false">IF('Plan de Cuentas'!C24="Ingreso",F25,0)</f>
        <v>0</v>
      </c>
    </row>
    <row r="26" customFormat="false" ht="15" hidden="false" customHeight="false" outlineLevel="0" collapsed="false">
      <c r="A26" s="16" t="n">
        <f aca="false">'Libro Mayor'!A25</f>
        <v>4101</v>
      </c>
      <c r="B26" s="12" t="str">
        <f aca="false">'Libro Mayor'!B25</f>
        <v>Ventas</v>
      </c>
      <c r="C26" s="20" t="n">
        <f aca="false">'Libro Mayor'!C25</f>
        <v>0</v>
      </c>
      <c r="D26" s="20" t="n">
        <f aca="false">'Libro Mayor'!D25</f>
        <v>200000</v>
      </c>
      <c r="E26" s="20" t="n">
        <f aca="false">'Libro Mayor'!E25</f>
        <v>0</v>
      </c>
      <c r="F26" s="20" t="n">
        <f aca="false">'Libro Mayor'!F25</f>
        <v>200000</v>
      </c>
      <c r="G26" s="20" t="n">
        <f aca="false">IF('Plan de Cuentas'!C25="Activo",E26,0)</f>
        <v>0</v>
      </c>
      <c r="H26" s="20" t="n">
        <f aca="false">IF(OR('Plan de Cuentas'!C25="Pasivo",'Plan de Cuentas'!C25="Patrimonio"),F26,0)</f>
        <v>0</v>
      </c>
      <c r="I26" s="20" t="n">
        <f aca="false">IF('Plan de Cuentas'!C25="Gasto",E26,0)</f>
        <v>0</v>
      </c>
      <c r="J26" s="20" t="n">
        <f aca="false">IF('Plan de Cuentas'!C25="Ingreso",F26,0)</f>
        <v>200000</v>
      </c>
    </row>
    <row r="27" customFormat="false" ht="15" hidden="false" customHeight="false" outlineLevel="0" collapsed="false">
      <c r="A27" s="16" t="n">
        <f aca="false">'Libro Mayor'!A26</f>
        <v>4102</v>
      </c>
      <c r="B27" s="12" t="str">
        <f aca="false">'Libro Mayor'!B26</f>
        <v>Ingresos por Servicios</v>
      </c>
      <c r="C27" s="20" t="n">
        <f aca="false">'Libro Mayor'!C26</f>
        <v>0</v>
      </c>
      <c r="D27" s="20" t="n">
        <f aca="false">'Libro Mayor'!D26</f>
        <v>150000</v>
      </c>
      <c r="E27" s="20" t="n">
        <f aca="false">'Libro Mayor'!E26</f>
        <v>0</v>
      </c>
      <c r="F27" s="20" t="n">
        <f aca="false">'Libro Mayor'!F26</f>
        <v>150000</v>
      </c>
      <c r="G27" s="20" t="n">
        <f aca="false">IF('Plan de Cuentas'!C26="Activo",E27,0)</f>
        <v>0</v>
      </c>
      <c r="H27" s="20" t="n">
        <f aca="false">IF(OR('Plan de Cuentas'!C26="Pasivo",'Plan de Cuentas'!C26="Patrimonio"),F27,0)</f>
        <v>0</v>
      </c>
      <c r="I27" s="20" t="n">
        <f aca="false">IF('Plan de Cuentas'!C26="Gasto",E27,0)</f>
        <v>0</v>
      </c>
      <c r="J27" s="20" t="n">
        <f aca="false">IF('Plan de Cuentas'!C26="Ingreso",F27,0)</f>
        <v>150000</v>
      </c>
    </row>
    <row r="28" customFormat="false" ht="15" hidden="false" customHeight="false" outlineLevel="0" collapsed="false">
      <c r="A28" s="16" t="n">
        <f aca="false">'Libro Mayor'!A27</f>
        <v>4103</v>
      </c>
      <c r="B28" s="12" t="str">
        <f aca="false">'Libro Mayor'!B27</f>
        <v>Otros Ingresos</v>
      </c>
      <c r="C28" s="20" t="n">
        <f aca="false">'Libro Mayor'!C27</f>
        <v>0</v>
      </c>
      <c r="D28" s="20" t="n">
        <f aca="false">'Libro Mayor'!D27</f>
        <v>0</v>
      </c>
      <c r="E28" s="20" t="n">
        <f aca="false">'Libro Mayor'!E27</f>
        <v>0</v>
      </c>
      <c r="F28" s="20" t="n">
        <f aca="false">'Libro Mayor'!F27</f>
        <v>0</v>
      </c>
      <c r="G28" s="20" t="n">
        <f aca="false">IF('Plan de Cuentas'!C27="Activo",E28,0)</f>
        <v>0</v>
      </c>
      <c r="H28" s="20" t="n">
        <f aca="false">IF(OR('Plan de Cuentas'!C27="Pasivo",'Plan de Cuentas'!C27="Patrimonio"),F28,0)</f>
        <v>0</v>
      </c>
      <c r="I28" s="20" t="n">
        <f aca="false">IF('Plan de Cuentas'!C27="Gasto",E28,0)</f>
        <v>0</v>
      </c>
      <c r="J28" s="20" t="n">
        <f aca="false">IF('Plan de Cuentas'!C27="Ingreso",F28,0)</f>
        <v>0</v>
      </c>
    </row>
    <row r="29" customFormat="false" ht="15" hidden="false" customHeight="false" outlineLevel="0" collapsed="false">
      <c r="A29" s="16" t="n">
        <f aca="false">'Libro Mayor'!A28</f>
        <v>5101</v>
      </c>
      <c r="B29" s="12" t="str">
        <f aca="false">'Libro Mayor'!B28</f>
        <v>Costo de Ventas</v>
      </c>
      <c r="C29" s="20" t="n">
        <f aca="false">'Libro Mayor'!C28</f>
        <v>0</v>
      </c>
      <c r="D29" s="20" t="n">
        <f aca="false">'Libro Mayor'!D28</f>
        <v>0</v>
      </c>
      <c r="E29" s="20" t="n">
        <f aca="false">'Libro Mayor'!E28</f>
        <v>0</v>
      </c>
      <c r="F29" s="20" t="n">
        <f aca="false">'Libro Mayor'!F28</f>
        <v>0</v>
      </c>
      <c r="G29" s="20" t="n">
        <f aca="false">IF('Plan de Cuentas'!C28="Activo",E29,0)</f>
        <v>0</v>
      </c>
      <c r="H29" s="20" t="n">
        <f aca="false">IF(OR('Plan de Cuentas'!C28="Pasivo",'Plan de Cuentas'!C28="Patrimonio"),F29,0)</f>
        <v>0</v>
      </c>
      <c r="I29" s="20" t="n">
        <f aca="false">IF('Plan de Cuentas'!C28="Gasto",E29,0)</f>
        <v>0</v>
      </c>
      <c r="J29" s="20" t="n">
        <f aca="false">IF('Plan de Cuentas'!C28="Ingreso",F29,0)</f>
        <v>0</v>
      </c>
    </row>
    <row r="30" customFormat="false" ht="15" hidden="false" customHeight="false" outlineLevel="0" collapsed="false">
      <c r="A30" s="16" t="n">
        <f aca="false">'Libro Mayor'!A29</f>
        <v>5102</v>
      </c>
      <c r="B30" s="12" t="str">
        <f aca="false">'Libro Mayor'!B29</f>
        <v>Sueldos y Remuneraciones</v>
      </c>
      <c r="C30" s="20" t="n">
        <f aca="false">'Libro Mayor'!C29</f>
        <v>600000</v>
      </c>
      <c r="D30" s="20" t="n">
        <f aca="false">'Libro Mayor'!D29</f>
        <v>0</v>
      </c>
      <c r="E30" s="20" t="n">
        <f aca="false">'Libro Mayor'!E29</f>
        <v>600000</v>
      </c>
      <c r="F30" s="20" t="n">
        <f aca="false">'Libro Mayor'!F29</f>
        <v>0</v>
      </c>
      <c r="G30" s="20" t="n">
        <f aca="false">IF('Plan de Cuentas'!C29="Activo",E30,0)</f>
        <v>0</v>
      </c>
      <c r="H30" s="20" t="n">
        <f aca="false">IF(OR('Plan de Cuentas'!C29="Pasivo",'Plan de Cuentas'!C29="Patrimonio"),F30,0)</f>
        <v>0</v>
      </c>
      <c r="I30" s="20" t="n">
        <f aca="false">IF('Plan de Cuentas'!C29="Gasto",E30,0)</f>
        <v>600000</v>
      </c>
      <c r="J30" s="20" t="n">
        <f aca="false">IF('Plan de Cuentas'!C29="Ingreso",F30,0)</f>
        <v>0</v>
      </c>
    </row>
    <row r="31" customFormat="false" ht="15" hidden="false" customHeight="false" outlineLevel="0" collapsed="false">
      <c r="A31" s="16" t="n">
        <f aca="false">'Libro Mayor'!A30</f>
        <v>5103</v>
      </c>
      <c r="B31" s="12" t="str">
        <f aca="false">'Libro Mayor'!B30</f>
        <v>Arriendo</v>
      </c>
      <c r="C31" s="20" t="n">
        <f aca="false">'Libro Mayor'!C30</f>
        <v>250000</v>
      </c>
      <c r="D31" s="20" t="n">
        <f aca="false">'Libro Mayor'!D30</f>
        <v>0</v>
      </c>
      <c r="E31" s="20" t="n">
        <f aca="false">'Libro Mayor'!E30</f>
        <v>250000</v>
      </c>
      <c r="F31" s="20" t="n">
        <f aca="false">'Libro Mayor'!F30</f>
        <v>0</v>
      </c>
      <c r="G31" s="20" t="n">
        <f aca="false">IF('Plan de Cuentas'!C30="Activo",E31,0)</f>
        <v>0</v>
      </c>
      <c r="H31" s="20" t="n">
        <f aca="false">IF(OR('Plan de Cuentas'!C30="Pasivo",'Plan de Cuentas'!C30="Patrimonio"),F31,0)</f>
        <v>0</v>
      </c>
      <c r="I31" s="20" t="n">
        <f aca="false">IF('Plan de Cuentas'!C30="Gasto",E31,0)</f>
        <v>250000</v>
      </c>
      <c r="J31" s="20" t="n">
        <f aca="false">IF('Plan de Cuentas'!C30="Ingreso",F31,0)</f>
        <v>0</v>
      </c>
    </row>
    <row r="32" customFormat="false" ht="15" hidden="false" customHeight="false" outlineLevel="0" collapsed="false">
      <c r="A32" s="16" t="n">
        <f aca="false">'Libro Mayor'!A31</f>
        <v>5104</v>
      </c>
      <c r="B32" s="12" t="str">
        <f aca="false">'Libro Mayor'!B31</f>
        <v>Gastos Generales</v>
      </c>
      <c r="C32" s="20" t="n">
        <f aca="false">'Libro Mayor'!C31</f>
        <v>0</v>
      </c>
      <c r="D32" s="20" t="n">
        <f aca="false">'Libro Mayor'!D31</f>
        <v>0</v>
      </c>
      <c r="E32" s="20" t="n">
        <f aca="false">'Libro Mayor'!E31</f>
        <v>0</v>
      </c>
      <c r="F32" s="20" t="n">
        <f aca="false">'Libro Mayor'!F31</f>
        <v>0</v>
      </c>
      <c r="G32" s="20" t="n">
        <f aca="false">IF('Plan de Cuentas'!C31="Activo",E32,0)</f>
        <v>0</v>
      </c>
      <c r="H32" s="20" t="n">
        <f aca="false">IF(OR('Plan de Cuentas'!C31="Pasivo",'Plan de Cuentas'!C31="Patrimonio"),F32,0)</f>
        <v>0</v>
      </c>
      <c r="I32" s="20" t="n">
        <f aca="false">IF('Plan de Cuentas'!C31="Gasto",E32,0)</f>
        <v>0</v>
      </c>
      <c r="J32" s="20" t="n">
        <f aca="false">IF('Plan de Cuentas'!C31="Ingreso",F32,0)</f>
        <v>0</v>
      </c>
    </row>
    <row r="33" customFormat="false" ht="15" hidden="false" customHeight="false" outlineLevel="0" collapsed="false">
      <c r="A33" s="16" t="n">
        <f aca="false">'Libro Mayor'!A32</f>
        <v>5105</v>
      </c>
      <c r="B33" s="12" t="str">
        <f aca="false">'Libro Mayor'!B32</f>
        <v>Servicios Básicos</v>
      </c>
      <c r="C33" s="20" t="n">
        <f aca="false">'Libro Mayor'!C32</f>
        <v>65000</v>
      </c>
      <c r="D33" s="20" t="n">
        <f aca="false">'Libro Mayor'!D32</f>
        <v>0</v>
      </c>
      <c r="E33" s="20" t="n">
        <f aca="false">'Libro Mayor'!E32</f>
        <v>65000</v>
      </c>
      <c r="F33" s="20" t="n">
        <f aca="false">'Libro Mayor'!F32</f>
        <v>0</v>
      </c>
      <c r="G33" s="20" t="n">
        <f aca="false">IF('Plan de Cuentas'!C32="Activo",E33,0)</f>
        <v>0</v>
      </c>
      <c r="H33" s="20" t="n">
        <f aca="false">IF(OR('Plan de Cuentas'!C32="Pasivo",'Plan de Cuentas'!C32="Patrimonio"),F33,0)</f>
        <v>0</v>
      </c>
      <c r="I33" s="20" t="n">
        <f aca="false">IF('Plan de Cuentas'!C32="Gasto",E33,0)</f>
        <v>65000</v>
      </c>
      <c r="J33" s="20" t="n">
        <f aca="false">IF('Plan de Cuentas'!C32="Ingreso",F33,0)</f>
        <v>0</v>
      </c>
    </row>
    <row r="34" customFormat="false" ht="15" hidden="false" customHeight="false" outlineLevel="0" collapsed="false">
      <c r="A34" s="16" t="n">
        <f aca="false">'Libro Mayor'!A33</f>
        <v>5106</v>
      </c>
      <c r="B34" s="12" t="str">
        <f aca="false">'Libro Mayor'!B33</f>
        <v>Honorarios y Asesorías</v>
      </c>
      <c r="C34" s="20" t="n">
        <f aca="false">'Libro Mayor'!C33</f>
        <v>0</v>
      </c>
      <c r="D34" s="20" t="n">
        <f aca="false">'Libro Mayor'!D33</f>
        <v>0</v>
      </c>
      <c r="E34" s="20" t="n">
        <f aca="false">'Libro Mayor'!E33</f>
        <v>0</v>
      </c>
      <c r="F34" s="20" t="n">
        <f aca="false">'Libro Mayor'!F33</f>
        <v>0</v>
      </c>
      <c r="G34" s="20" t="n">
        <f aca="false">IF('Plan de Cuentas'!C33="Activo",E34,0)</f>
        <v>0</v>
      </c>
      <c r="H34" s="20" t="n">
        <f aca="false">IF(OR('Plan de Cuentas'!C33="Pasivo",'Plan de Cuentas'!C33="Patrimonio"),F34,0)</f>
        <v>0</v>
      </c>
      <c r="I34" s="20" t="n">
        <f aca="false">IF('Plan de Cuentas'!C33="Gasto",E34,0)</f>
        <v>0</v>
      </c>
      <c r="J34" s="20" t="n">
        <f aca="false">IF('Plan de Cuentas'!C33="Ingreso",F34,0)</f>
        <v>0</v>
      </c>
    </row>
    <row r="35" customFormat="false" ht="15" hidden="false" customHeight="false" outlineLevel="0" collapsed="false">
      <c r="A35" s="16" t="n">
        <f aca="false">'Libro Mayor'!A34</f>
        <v>5107</v>
      </c>
      <c r="B35" s="12" t="str">
        <f aca="false">'Libro Mayor'!B34</f>
        <v>Marketing y Publicidad</v>
      </c>
      <c r="C35" s="20" t="n">
        <f aca="false">'Libro Mayor'!C34</f>
        <v>0</v>
      </c>
      <c r="D35" s="20" t="n">
        <f aca="false">'Libro Mayor'!D34</f>
        <v>0</v>
      </c>
      <c r="E35" s="20" t="n">
        <f aca="false">'Libro Mayor'!E34</f>
        <v>0</v>
      </c>
      <c r="F35" s="20" t="n">
        <f aca="false">'Libro Mayor'!F34</f>
        <v>0</v>
      </c>
      <c r="G35" s="20" t="n">
        <f aca="false">IF('Plan de Cuentas'!C34="Activo",E35,0)</f>
        <v>0</v>
      </c>
      <c r="H35" s="20" t="n">
        <f aca="false">IF(OR('Plan de Cuentas'!C34="Pasivo",'Plan de Cuentas'!C34="Patrimonio"),F35,0)</f>
        <v>0</v>
      </c>
      <c r="I35" s="20" t="n">
        <f aca="false">IF('Plan de Cuentas'!C34="Gasto",E35,0)</f>
        <v>0</v>
      </c>
      <c r="J35" s="20" t="n">
        <f aca="false">IF('Plan de Cuentas'!C34="Ingreso",F35,0)</f>
        <v>0</v>
      </c>
    </row>
    <row r="36" customFormat="false" ht="15" hidden="false" customHeight="false" outlineLevel="0" collapsed="false">
      <c r="A36" s="16" t="n">
        <f aca="false">'Libro Mayor'!A35</f>
        <v>5108</v>
      </c>
      <c r="B36" s="12" t="str">
        <f aca="false">'Libro Mayor'!B35</f>
        <v>Gastos Financieros</v>
      </c>
      <c r="C36" s="20" t="n">
        <f aca="false">'Libro Mayor'!C35</f>
        <v>0</v>
      </c>
      <c r="D36" s="20" t="n">
        <f aca="false">'Libro Mayor'!D35</f>
        <v>0</v>
      </c>
      <c r="E36" s="20" t="n">
        <f aca="false">'Libro Mayor'!E35</f>
        <v>0</v>
      </c>
      <c r="F36" s="20" t="n">
        <f aca="false">'Libro Mayor'!F35</f>
        <v>0</v>
      </c>
      <c r="G36" s="20" t="n">
        <f aca="false">IF('Plan de Cuentas'!C35="Activo",E36,0)</f>
        <v>0</v>
      </c>
      <c r="H36" s="20" t="n">
        <f aca="false">IF(OR('Plan de Cuentas'!C35="Pasivo",'Plan de Cuentas'!C35="Patrimonio"),F36,0)</f>
        <v>0</v>
      </c>
      <c r="I36" s="20" t="n">
        <f aca="false">IF('Plan de Cuentas'!C35="Gasto",E36,0)</f>
        <v>0</v>
      </c>
      <c r="J36" s="20" t="n">
        <f aca="false">IF('Plan de Cuentas'!C35="Ingreso",F36,0)</f>
        <v>0</v>
      </c>
    </row>
    <row r="37" customFormat="false" ht="15" hidden="false" customHeight="false" outlineLevel="0" collapsed="false">
      <c r="A37" s="16" t="n">
        <f aca="false">'Libro Mayor'!A36</f>
        <v>5109</v>
      </c>
      <c r="B37" s="12" t="str">
        <f aca="false">'Libro Mayor'!B36</f>
        <v>Depreciación del Ejercicio</v>
      </c>
      <c r="C37" s="20" t="n">
        <f aca="false">'Libro Mayor'!C36</f>
        <v>0</v>
      </c>
      <c r="D37" s="20" t="n">
        <f aca="false">'Libro Mayor'!D36</f>
        <v>0</v>
      </c>
      <c r="E37" s="20" t="n">
        <f aca="false">'Libro Mayor'!E36</f>
        <v>0</v>
      </c>
      <c r="F37" s="20" t="n">
        <f aca="false">'Libro Mayor'!F36</f>
        <v>0</v>
      </c>
      <c r="G37" s="20" t="n">
        <f aca="false">IF('Plan de Cuentas'!C36="Activo",E37,0)</f>
        <v>0</v>
      </c>
      <c r="H37" s="20" t="n">
        <f aca="false">IF(OR('Plan de Cuentas'!C36="Pasivo",'Plan de Cuentas'!C36="Patrimonio"),F37,0)</f>
        <v>0</v>
      </c>
      <c r="I37" s="20" t="n">
        <f aca="false">IF('Plan de Cuentas'!C36="Gasto",E37,0)</f>
        <v>0</v>
      </c>
      <c r="J37" s="20" t="n">
        <f aca="false">IF('Plan de Cuentas'!C36="Ingreso",F37,0)</f>
        <v>0</v>
      </c>
    </row>
    <row r="38" customFormat="false" ht="15" hidden="false" customHeight="false" outlineLevel="0" collapsed="false">
      <c r="A38" s="16" t="n">
        <f aca="false">'Libro Mayor'!A37</f>
        <v>5110</v>
      </c>
      <c r="B38" s="12" t="str">
        <f aca="false">'Libro Mayor'!B37</f>
        <v>Otros Gastos</v>
      </c>
      <c r="C38" s="20" t="n">
        <f aca="false">'Libro Mayor'!C37</f>
        <v>0</v>
      </c>
      <c r="D38" s="20" t="n">
        <f aca="false">'Libro Mayor'!D37</f>
        <v>0</v>
      </c>
      <c r="E38" s="20" t="n">
        <f aca="false">'Libro Mayor'!E37</f>
        <v>0</v>
      </c>
      <c r="F38" s="20" t="n">
        <f aca="false">'Libro Mayor'!F37</f>
        <v>0</v>
      </c>
      <c r="G38" s="20" t="n">
        <f aca="false">IF('Plan de Cuentas'!C37="Activo",E38,0)</f>
        <v>0</v>
      </c>
      <c r="H38" s="20" t="n">
        <f aca="false">IF(OR('Plan de Cuentas'!C37="Pasivo",'Plan de Cuentas'!C37="Patrimonio"),F38,0)</f>
        <v>0</v>
      </c>
      <c r="I38" s="20" t="n">
        <f aca="false">IF('Plan de Cuentas'!C37="Gasto",E38,0)</f>
        <v>0</v>
      </c>
      <c r="J38" s="20" t="n">
        <f aca="false">IF('Plan de Cuentas'!C37="Ingreso",F38,0)</f>
        <v>0</v>
      </c>
    </row>
    <row r="39" customFormat="false" ht="26.85" hidden="false" customHeight="false" outlineLevel="0" collapsed="false">
      <c r="A39" s="16" t="n">
        <f aca="false">'Libro Mayor'!A38</f>
        <v>2107</v>
      </c>
      <c r="B39" s="12" t="str">
        <f aca="false">'Libro Mayor'!B38</f>
        <v>Retenciones de Terceros por Pagar</v>
      </c>
      <c r="C39" s="20" t="n">
        <f aca="false">'Libro Mayor'!C38</f>
        <v>0</v>
      </c>
      <c r="D39" s="20" t="n">
        <f aca="false">'Libro Mayor'!D38</f>
        <v>0</v>
      </c>
      <c r="E39" s="20" t="n">
        <f aca="false">'Libro Mayor'!E38</f>
        <v>0</v>
      </c>
      <c r="F39" s="20" t="n">
        <f aca="false">'Libro Mayor'!F38</f>
        <v>0</v>
      </c>
      <c r="G39" s="20" t="n">
        <f aca="false">IF('Plan de Cuentas'!C38="Activo",E39,0)</f>
        <v>0</v>
      </c>
      <c r="H39" s="20" t="n">
        <f aca="false">IF(OR('Plan de Cuentas'!C38="Pasivo",'Plan de Cuentas'!C38="Patrimonio"),F39,0)</f>
        <v>0</v>
      </c>
      <c r="I39" s="20" t="n">
        <f aca="false">IF('Plan de Cuentas'!C38="Gasto",E39,0)</f>
        <v>0</v>
      </c>
      <c r="J39" s="20" t="n">
        <f aca="false">IF('Plan de Cuentas'!C38="Ingreso",F39,0)</f>
        <v>0</v>
      </c>
    </row>
    <row r="40" customFormat="false" ht="15" hidden="false" customHeight="false" outlineLevel="0" collapsed="false">
      <c r="B40" s="21" t="s">
        <v>102</v>
      </c>
      <c r="C40" s="18" t="n">
        <f aca="false">SUM(C6:C39)</f>
        <v>3307500</v>
      </c>
      <c r="D40" s="18" t="n">
        <f aca="false">SUM(D6:D39)</f>
        <v>3307500</v>
      </c>
      <c r="E40" s="18" t="n">
        <f aca="false">SUM(E6:E39)</f>
        <v>2392500</v>
      </c>
      <c r="F40" s="18" t="n">
        <f aca="false">SUM(F6:F39)</f>
        <v>2392500</v>
      </c>
      <c r="G40" s="18" t="n">
        <f aca="false">SUM(G6:G39)</f>
        <v>1477500</v>
      </c>
      <c r="H40" s="18" t="n">
        <f aca="false">SUM(H6:H39)</f>
        <v>2042500</v>
      </c>
      <c r="I40" s="18" t="n">
        <f aca="false">SUM(I6:I39)</f>
        <v>915000</v>
      </c>
      <c r="J40" s="18" t="n">
        <f aca="false">SUM(J6:J39)</f>
        <v>350000</v>
      </c>
    </row>
    <row r="42" customFormat="false" ht="15" hidden="false" customHeight="false" outlineLevel="0" collapsed="false">
      <c r="B42" s="5" t="s">
        <v>120</v>
      </c>
      <c r="J42" s="22" t="n">
        <f aca="false">J40-I40</f>
        <v>-565000</v>
      </c>
    </row>
    <row r="44" customFormat="false" ht="15" hidden="false" customHeight="false" outlineLevel="0" collapsed="false">
      <c r="B44" s="19" t="s">
        <v>121</v>
      </c>
      <c r="D44" s="5" t="str">
        <f aca="false">IF(ROUND(C40-D40,0)=0,"OK ✓","REVISAR")</f>
        <v>OK ✓</v>
      </c>
    </row>
    <row r="45" customFormat="false" ht="15" hidden="false" customHeight="false" outlineLevel="0" collapsed="false">
      <c r="B45" s="19" t="s">
        <v>122</v>
      </c>
      <c r="D45" s="5" t="str">
        <f aca="false">IF(ROUND(G40-(H40+J40-I40),0)=0,"OK ✓","REVISAR")</f>
        <v>OK ✓</v>
      </c>
    </row>
  </sheetData>
  <mergeCells count="8">
    <mergeCell ref="A1:J1"/>
    <mergeCell ref="A2:J2"/>
    <mergeCell ref="A4:A5"/>
    <mergeCell ref="B4:B5"/>
    <mergeCell ref="C4:D4"/>
    <mergeCell ref="E4:F4"/>
    <mergeCell ref="G4:H4"/>
    <mergeCell ref="I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2026-07-23T05:21:50Z</dcterms:created>
  <dc:creator>openpyxl</dc:creator>
  <dc:description/>
  <dc:language>en-US</dc:language>
  <cp:lastModifiedBy/>
  <dcterms:modified xsi:type="dcterms:W3CDTF">2026-07-23T05:21:50Z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